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's mini laptop\Desktop\"/>
    </mc:Choice>
  </mc:AlternateContent>
  <xr:revisionPtr revIDLastSave="0" documentId="10_ncr:8100000_{D6450ACA-67BE-44BD-B0EF-EB9727E7FE14}" xr6:coauthVersionLast="34" xr6:coauthVersionMax="34" xr10:uidLastSave="{00000000-0000-0000-0000-000000000000}"/>
  <bookViews>
    <workbookView xWindow="0" yWindow="0" windowWidth="19200" windowHeight="6960" xr2:uid="{3FF5E5AE-CC0B-4053-866F-4321FD52EDEF}"/>
  </bookViews>
  <sheets>
    <sheet name="Annual Budget" sheetId="3" r:id="rId1"/>
    <sheet name="Debt Assumptions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3" l="1"/>
  <c r="O47" i="3"/>
  <c r="N47" i="3"/>
  <c r="M47" i="3"/>
  <c r="L47" i="3"/>
  <c r="K47" i="3"/>
  <c r="J47" i="3"/>
  <c r="I47" i="3"/>
  <c r="H47" i="3"/>
  <c r="I13" i="3"/>
  <c r="J13" i="3" s="1"/>
  <c r="K13" i="3" s="1"/>
  <c r="L13" i="3" s="1"/>
  <c r="M13" i="3" s="1"/>
  <c r="N13" i="3" s="1"/>
  <c r="O13" i="3" s="1"/>
  <c r="P13" i="3" s="1"/>
  <c r="I12" i="3"/>
  <c r="J12" i="3" s="1"/>
  <c r="K12" i="3" s="1"/>
  <c r="L12" i="3" s="1"/>
  <c r="M12" i="3" s="1"/>
  <c r="N12" i="3" s="1"/>
  <c r="O12" i="3" s="1"/>
  <c r="P12" i="3" s="1"/>
  <c r="I11" i="3"/>
  <c r="J11" i="3" s="1"/>
  <c r="K11" i="3" s="1"/>
  <c r="L11" i="3" s="1"/>
  <c r="M11" i="3" s="1"/>
  <c r="N11" i="3" s="1"/>
  <c r="O11" i="3" s="1"/>
  <c r="P11" i="3" s="1"/>
  <c r="I10" i="3"/>
  <c r="J10" i="3" s="1"/>
  <c r="K10" i="3" s="1"/>
  <c r="L10" i="3" s="1"/>
  <c r="M10" i="3" s="1"/>
  <c r="N10" i="3" s="1"/>
  <c r="O10" i="3" s="1"/>
  <c r="P10" i="3" s="1"/>
  <c r="J9" i="3"/>
  <c r="K9" i="3" s="1"/>
  <c r="L9" i="3" s="1"/>
  <c r="M9" i="3" s="1"/>
  <c r="N9" i="3" s="1"/>
  <c r="O9" i="3" s="1"/>
  <c r="P9" i="3" s="1"/>
  <c r="I9" i="3"/>
  <c r="H9" i="3"/>
  <c r="J8" i="3"/>
  <c r="L8" i="3" s="1"/>
  <c r="N8" i="3" s="1"/>
  <c r="P8" i="3" s="1"/>
  <c r="I8" i="3"/>
  <c r="K8" i="3" s="1"/>
  <c r="M8" i="3" s="1"/>
  <c r="O8" i="3" s="1"/>
  <c r="H8" i="3"/>
  <c r="J7" i="3"/>
  <c r="L7" i="3" s="1"/>
  <c r="N7" i="3" s="1"/>
  <c r="P7" i="3" s="1"/>
  <c r="I7" i="3"/>
  <c r="K7" i="3" s="1"/>
  <c r="M7" i="3" s="1"/>
  <c r="O7" i="3" s="1"/>
  <c r="H7" i="3"/>
  <c r="H12" i="3"/>
  <c r="H11" i="3"/>
  <c r="I35" i="3" l="1"/>
  <c r="J35" i="3" s="1"/>
  <c r="K35" i="3" s="1"/>
  <c r="L35" i="3" s="1"/>
  <c r="M35" i="3" s="1"/>
  <c r="N35" i="3" s="1"/>
  <c r="O35" i="3" s="1"/>
  <c r="P35" i="3" s="1"/>
  <c r="I31" i="3"/>
  <c r="J31" i="3" s="1"/>
  <c r="K31" i="3" s="1"/>
  <c r="L31" i="3" s="1"/>
  <c r="M31" i="3" s="1"/>
  <c r="N31" i="3" s="1"/>
  <c r="O31" i="3" s="1"/>
  <c r="P31" i="3" s="1"/>
  <c r="I27" i="3"/>
  <c r="J27" i="3" s="1"/>
  <c r="K27" i="3" s="1"/>
  <c r="L27" i="3" s="1"/>
  <c r="M27" i="3" s="1"/>
  <c r="N27" i="3" s="1"/>
  <c r="O27" i="3" s="1"/>
  <c r="P27" i="3" s="1"/>
  <c r="H20" i="3"/>
  <c r="I20" i="3" s="1"/>
  <c r="J20" i="3" s="1"/>
  <c r="K20" i="3" s="1"/>
  <c r="L20" i="3" s="1"/>
  <c r="M20" i="3" s="1"/>
  <c r="N20" i="3" s="1"/>
  <c r="O20" i="3" s="1"/>
  <c r="P20" i="3" s="1"/>
  <c r="H18" i="3"/>
  <c r="I18" i="3" s="1"/>
  <c r="J18" i="3" s="1"/>
  <c r="K18" i="3" s="1"/>
  <c r="L18" i="3" s="1"/>
  <c r="M18" i="3" s="1"/>
  <c r="N18" i="3" s="1"/>
  <c r="O18" i="3" s="1"/>
  <c r="P18" i="3" s="1"/>
  <c r="H35" i="3"/>
  <c r="H34" i="3"/>
  <c r="I34" i="3" s="1"/>
  <c r="J34" i="3" s="1"/>
  <c r="K34" i="3" s="1"/>
  <c r="L34" i="3" s="1"/>
  <c r="M34" i="3" s="1"/>
  <c r="N34" i="3" s="1"/>
  <c r="O34" i="3" s="1"/>
  <c r="P34" i="3" s="1"/>
  <c r="H33" i="3"/>
  <c r="I33" i="3" s="1"/>
  <c r="J33" i="3" s="1"/>
  <c r="K33" i="3" s="1"/>
  <c r="L33" i="3" s="1"/>
  <c r="M33" i="3" s="1"/>
  <c r="N33" i="3" s="1"/>
  <c r="O33" i="3" s="1"/>
  <c r="P33" i="3" s="1"/>
  <c r="H32" i="3"/>
  <c r="I32" i="3" s="1"/>
  <c r="J32" i="3" s="1"/>
  <c r="K32" i="3" s="1"/>
  <c r="L32" i="3" s="1"/>
  <c r="M32" i="3" s="1"/>
  <c r="N32" i="3" s="1"/>
  <c r="O32" i="3" s="1"/>
  <c r="P32" i="3" s="1"/>
  <c r="H31" i="3"/>
  <c r="H30" i="3"/>
  <c r="I30" i="3" s="1"/>
  <c r="J30" i="3" s="1"/>
  <c r="K30" i="3" s="1"/>
  <c r="L30" i="3" s="1"/>
  <c r="M30" i="3" s="1"/>
  <c r="N30" i="3" s="1"/>
  <c r="O30" i="3" s="1"/>
  <c r="P30" i="3" s="1"/>
  <c r="H29" i="3"/>
  <c r="I29" i="3" s="1"/>
  <c r="J29" i="3" s="1"/>
  <c r="K29" i="3" s="1"/>
  <c r="L29" i="3" s="1"/>
  <c r="M29" i="3" s="1"/>
  <c r="N29" i="3" s="1"/>
  <c r="O29" i="3" s="1"/>
  <c r="P29" i="3" s="1"/>
  <c r="H28" i="3"/>
  <c r="I28" i="3" s="1"/>
  <c r="J28" i="3" s="1"/>
  <c r="K28" i="3" s="1"/>
  <c r="L28" i="3" s="1"/>
  <c r="M28" i="3" s="1"/>
  <c r="N28" i="3" s="1"/>
  <c r="O28" i="3" s="1"/>
  <c r="P28" i="3" s="1"/>
  <c r="H27" i="3"/>
  <c r="H23" i="3"/>
  <c r="I23" i="3" s="1"/>
  <c r="J23" i="3" s="1"/>
  <c r="K23" i="3" s="1"/>
  <c r="L23" i="3" s="1"/>
  <c r="M23" i="3" s="1"/>
  <c r="N23" i="3" s="1"/>
  <c r="O23" i="3" s="1"/>
  <c r="P23" i="3" s="1"/>
  <c r="H22" i="3"/>
  <c r="I22" i="3" s="1"/>
  <c r="J22" i="3" s="1"/>
  <c r="K22" i="3" s="1"/>
  <c r="L22" i="3" s="1"/>
  <c r="M22" i="3" s="1"/>
  <c r="N22" i="3" s="1"/>
  <c r="O22" i="3" s="1"/>
  <c r="H36" i="3" l="1"/>
  <c r="I36" i="3" s="1"/>
  <c r="J36" i="3" s="1"/>
  <c r="K36" i="3" s="1"/>
  <c r="L36" i="3" s="1"/>
  <c r="M36" i="3" s="1"/>
  <c r="N36" i="3" s="1"/>
  <c r="O36" i="3" s="1"/>
  <c r="P36" i="3" s="1"/>
  <c r="H26" i="3"/>
  <c r="I26" i="3" s="1"/>
  <c r="J26" i="3" s="1"/>
  <c r="K26" i="3" s="1"/>
  <c r="L26" i="3" s="1"/>
  <c r="M26" i="3" s="1"/>
  <c r="N26" i="3" s="1"/>
  <c r="O26" i="3" s="1"/>
  <c r="P26" i="3" s="1"/>
  <c r="H25" i="3"/>
  <c r="I25" i="3" s="1"/>
  <c r="J25" i="3" s="1"/>
  <c r="K25" i="3" s="1"/>
  <c r="L25" i="3" s="1"/>
  <c r="M25" i="3" s="1"/>
  <c r="N25" i="3" s="1"/>
  <c r="O25" i="3" s="1"/>
  <c r="P25" i="3" s="1"/>
  <c r="H24" i="3"/>
  <c r="I24" i="3" s="1"/>
  <c r="J24" i="3" s="1"/>
  <c r="K24" i="3" s="1"/>
  <c r="L24" i="3" s="1"/>
  <c r="M24" i="3" s="1"/>
  <c r="N24" i="3" s="1"/>
  <c r="O24" i="3" s="1"/>
  <c r="P24" i="3" s="1"/>
  <c r="P22" i="3"/>
  <c r="H21" i="3"/>
  <c r="I21" i="3" s="1"/>
  <c r="J21" i="3" s="1"/>
  <c r="K21" i="3" s="1"/>
  <c r="L21" i="3" s="1"/>
  <c r="M21" i="3" s="1"/>
  <c r="N21" i="3" s="1"/>
  <c r="O21" i="3" s="1"/>
  <c r="P21" i="3" s="1"/>
  <c r="H19" i="3"/>
  <c r="I19" i="3" s="1"/>
  <c r="J19" i="3" s="1"/>
  <c r="K19" i="3" s="1"/>
  <c r="L19" i="3" s="1"/>
  <c r="M19" i="3" s="1"/>
  <c r="N19" i="3" s="1"/>
  <c r="O19" i="3" s="1"/>
  <c r="P19" i="3" s="1"/>
  <c r="H17" i="3"/>
  <c r="I17" i="3" s="1"/>
  <c r="J17" i="3" s="1"/>
  <c r="K17" i="3" s="1"/>
  <c r="L17" i="3" s="1"/>
  <c r="M17" i="3" s="1"/>
  <c r="N17" i="3" s="1"/>
  <c r="O17" i="3" s="1"/>
  <c r="P17" i="3" s="1"/>
  <c r="H13" i="3"/>
  <c r="H10" i="3"/>
  <c r="P43" i="3"/>
  <c r="O43" i="3"/>
  <c r="N43" i="3"/>
  <c r="M43" i="3"/>
  <c r="L43" i="3"/>
  <c r="K43" i="3"/>
  <c r="J43" i="3"/>
  <c r="I43" i="3"/>
  <c r="H43" i="3"/>
  <c r="F43" i="3"/>
  <c r="E117" i="5"/>
  <c r="E84" i="5"/>
  <c r="E64" i="5"/>
  <c r="E56" i="5"/>
  <c r="E36" i="5"/>
  <c r="E32" i="5"/>
  <c r="E17" i="5"/>
  <c r="C11" i="5"/>
  <c r="B11" i="5"/>
  <c r="E93" i="5" s="1"/>
  <c r="E29" i="5" l="1"/>
  <c r="E37" i="5"/>
  <c r="E57" i="5"/>
  <c r="E77" i="5"/>
  <c r="E85" i="5"/>
  <c r="E40" i="5"/>
  <c r="E60" i="5"/>
  <c r="E80" i="5"/>
  <c r="E88" i="5"/>
  <c r="E13" i="5"/>
  <c r="E33" i="5"/>
  <c r="E53" i="5"/>
  <c r="E61" i="5"/>
  <c r="E81" i="5"/>
  <c r="E97" i="5"/>
  <c r="E11" i="5"/>
  <c r="E21" i="5"/>
  <c r="E25" i="5"/>
  <c r="E41" i="5"/>
  <c r="E45" i="5"/>
  <c r="E49" i="5"/>
  <c r="E65" i="5"/>
  <c r="E69" i="5"/>
  <c r="E73" i="5"/>
  <c r="E89" i="5"/>
  <c r="E367" i="5"/>
  <c r="E363" i="5"/>
  <c r="E359" i="5"/>
  <c r="E355" i="5"/>
  <c r="E351" i="5"/>
  <c r="E347" i="5"/>
  <c r="E343" i="5"/>
  <c r="E339" i="5"/>
  <c r="E335" i="5"/>
  <c r="E331" i="5"/>
  <c r="E327" i="5"/>
  <c r="E323" i="5"/>
  <c r="E319" i="5"/>
  <c r="E315" i="5"/>
  <c r="E311" i="5"/>
  <c r="E307" i="5"/>
  <c r="E303" i="5"/>
  <c r="E370" i="5"/>
  <c r="E366" i="5"/>
  <c r="E362" i="5"/>
  <c r="E358" i="5"/>
  <c r="E354" i="5"/>
  <c r="E350" i="5"/>
  <c r="E346" i="5"/>
  <c r="E342" i="5"/>
  <c r="E338" i="5"/>
  <c r="E334" i="5"/>
  <c r="E330" i="5"/>
  <c r="E326" i="5"/>
  <c r="E322" i="5"/>
  <c r="E318" i="5"/>
  <c r="E314" i="5"/>
  <c r="E310" i="5"/>
  <c r="E306" i="5"/>
  <c r="E369" i="5"/>
  <c r="E365" i="5"/>
  <c r="E361" i="5"/>
  <c r="E357" i="5"/>
  <c r="E353" i="5"/>
  <c r="E349" i="5"/>
  <c r="E345" i="5"/>
  <c r="E341" i="5"/>
  <c r="E337" i="5"/>
  <c r="E333" i="5"/>
  <c r="E360" i="5"/>
  <c r="E344" i="5"/>
  <c r="E324" i="5"/>
  <c r="E316" i="5"/>
  <c r="E308" i="5"/>
  <c r="E302" i="5"/>
  <c r="E298" i="5"/>
  <c r="E294" i="5"/>
  <c r="E290" i="5"/>
  <c r="E286" i="5"/>
  <c r="E282" i="5"/>
  <c r="E278" i="5"/>
  <c r="E274" i="5"/>
  <c r="E270" i="5"/>
  <c r="E266" i="5"/>
  <c r="E262" i="5"/>
  <c r="E258" i="5"/>
  <c r="E356" i="5"/>
  <c r="E340" i="5"/>
  <c r="E325" i="5"/>
  <c r="E317" i="5"/>
  <c r="E309" i="5"/>
  <c r="E301" i="5"/>
  <c r="E297" i="5"/>
  <c r="E293" i="5"/>
  <c r="E289" i="5"/>
  <c r="E285" i="5"/>
  <c r="E281" i="5"/>
  <c r="E277" i="5"/>
  <c r="E273" i="5"/>
  <c r="E368" i="5"/>
  <c r="E352" i="5"/>
  <c r="E336" i="5"/>
  <c r="E328" i="5"/>
  <c r="E320" i="5"/>
  <c r="E312" i="5"/>
  <c r="E304" i="5"/>
  <c r="E300" i="5"/>
  <c r="E296" i="5"/>
  <c r="E292" i="5"/>
  <c r="E288" i="5"/>
  <c r="E284" i="5"/>
  <c r="E280" i="5"/>
  <c r="E276" i="5"/>
  <c r="E272" i="5"/>
  <c r="E268" i="5"/>
  <c r="E264" i="5"/>
  <c r="E260" i="5"/>
  <c r="E329" i="5"/>
  <c r="E287" i="5"/>
  <c r="E271" i="5"/>
  <c r="E267" i="5"/>
  <c r="E259" i="5"/>
  <c r="E256" i="5"/>
  <c r="E252" i="5"/>
  <c r="E248" i="5"/>
  <c r="E244" i="5"/>
  <c r="E240" i="5"/>
  <c r="E236" i="5"/>
  <c r="E232" i="5"/>
  <c r="E228" i="5"/>
  <c r="E224" i="5"/>
  <c r="E220" i="5"/>
  <c r="E216" i="5"/>
  <c r="E212" i="5"/>
  <c r="E364" i="5"/>
  <c r="E321" i="5"/>
  <c r="E299" i="5"/>
  <c r="E283" i="5"/>
  <c r="E265" i="5"/>
  <c r="E255" i="5"/>
  <c r="E251" i="5"/>
  <c r="E247" i="5"/>
  <c r="E243" i="5"/>
  <c r="E239" i="5"/>
  <c r="E235" i="5"/>
  <c r="E231" i="5"/>
  <c r="E227" i="5"/>
  <c r="E223" i="5"/>
  <c r="E219" i="5"/>
  <c r="E215" i="5"/>
  <c r="E211" i="5"/>
  <c r="E348" i="5"/>
  <c r="E313" i="5"/>
  <c r="E295" i="5"/>
  <c r="E279" i="5"/>
  <c r="E263" i="5"/>
  <c r="E254" i="5"/>
  <c r="E250" i="5"/>
  <c r="E246" i="5"/>
  <c r="E242" i="5"/>
  <c r="E238" i="5"/>
  <c r="E234" i="5"/>
  <c r="E230" i="5"/>
  <c r="E245" i="5"/>
  <c r="E229" i="5"/>
  <c r="E221" i="5"/>
  <c r="E213" i="5"/>
  <c r="E208" i="5"/>
  <c r="E204" i="5"/>
  <c r="E200" i="5"/>
  <c r="E196" i="5"/>
  <c r="E192" i="5"/>
  <c r="E188" i="5"/>
  <c r="E184" i="5"/>
  <c r="E180" i="5"/>
  <c r="E176" i="5"/>
  <c r="E172" i="5"/>
  <c r="E168" i="5"/>
  <c r="E164" i="5"/>
  <c r="E160" i="5"/>
  <c r="E156" i="5"/>
  <c r="E152" i="5"/>
  <c r="E148" i="5"/>
  <c r="E144" i="5"/>
  <c r="E140" i="5"/>
  <c r="E136" i="5"/>
  <c r="E132" i="5"/>
  <c r="E128" i="5"/>
  <c r="E124" i="5"/>
  <c r="E120" i="5"/>
  <c r="E116" i="5"/>
  <c r="E112" i="5"/>
  <c r="E108" i="5"/>
  <c r="E104" i="5"/>
  <c r="E100" i="5"/>
  <c r="E96" i="5"/>
  <c r="E269" i="5"/>
  <c r="E257" i="5"/>
  <c r="E241" i="5"/>
  <c r="E222" i="5"/>
  <c r="E214" i="5"/>
  <c r="E207" i="5"/>
  <c r="E203" i="5"/>
  <c r="E199" i="5"/>
  <c r="E195" i="5"/>
  <c r="E191" i="5"/>
  <c r="E187" i="5"/>
  <c r="E183" i="5"/>
  <c r="E179" i="5"/>
  <c r="E175" i="5"/>
  <c r="E171" i="5"/>
  <c r="E167" i="5"/>
  <c r="E163" i="5"/>
  <c r="E159" i="5"/>
  <c r="E155" i="5"/>
  <c r="E151" i="5"/>
  <c r="E147" i="5"/>
  <c r="E143" i="5"/>
  <c r="E139" i="5"/>
  <c r="E135" i="5"/>
  <c r="E131" i="5"/>
  <c r="E127" i="5"/>
  <c r="E123" i="5"/>
  <c r="E119" i="5"/>
  <c r="E115" i="5"/>
  <c r="E111" i="5"/>
  <c r="E107" i="5"/>
  <c r="E103" i="5"/>
  <c r="E332" i="5"/>
  <c r="E305" i="5"/>
  <c r="E291" i="5"/>
  <c r="E261" i="5"/>
  <c r="E253" i="5"/>
  <c r="E237" i="5"/>
  <c r="E233" i="5"/>
  <c r="E218" i="5"/>
  <c r="E209" i="5"/>
  <c r="E201" i="5"/>
  <c r="E193" i="5"/>
  <c r="E185" i="5"/>
  <c r="E177" i="5"/>
  <c r="E169" i="5"/>
  <c r="E161" i="5"/>
  <c r="E153" i="5"/>
  <c r="E145" i="5"/>
  <c r="E137" i="5"/>
  <c r="E129" i="5"/>
  <c r="E121" i="5"/>
  <c r="E113" i="5"/>
  <c r="E105" i="5"/>
  <c r="E102" i="5"/>
  <c r="E101" i="5"/>
  <c r="E275" i="5"/>
  <c r="E217" i="5"/>
  <c r="E202" i="5"/>
  <c r="E194" i="5"/>
  <c r="E186" i="5"/>
  <c r="E178" i="5"/>
  <c r="E170" i="5"/>
  <c r="E162" i="5"/>
  <c r="E154" i="5"/>
  <c r="E146" i="5"/>
  <c r="E138" i="5"/>
  <c r="E130" i="5"/>
  <c r="E122" i="5"/>
  <c r="E114" i="5"/>
  <c r="E106" i="5"/>
  <c r="E249" i="5"/>
  <c r="E210" i="5"/>
  <c r="E197" i="5"/>
  <c r="E181" i="5"/>
  <c r="E165" i="5"/>
  <c r="E149" i="5"/>
  <c r="E133" i="5"/>
  <c r="E206" i="5"/>
  <c r="E190" i="5"/>
  <c r="E174" i="5"/>
  <c r="E158" i="5"/>
  <c r="E142" i="5"/>
  <c r="E126" i="5"/>
  <c r="E226" i="5"/>
  <c r="E205" i="5"/>
  <c r="E189" i="5"/>
  <c r="E173" i="5"/>
  <c r="E157" i="5"/>
  <c r="E141" i="5"/>
  <c r="E125" i="5"/>
  <c r="E109" i="5"/>
  <c r="E91" i="5"/>
  <c r="E87" i="5"/>
  <c r="E83" i="5"/>
  <c r="E79" i="5"/>
  <c r="E75" i="5"/>
  <c r="E71" i="5"/>
  <c r="E67" i="5"/>
  <c r="E63" i="5"/>
  <c r="E59" i="5"/>
  <c r="E55" i="5"/>
  <c r="E51" i="5"/>
  <c r="E47" i="5"/>
  <c r="E43" i="5"/>
  <c r="E39" i="5"/>
  <c r="E35" i="5"/>
  <c r="E31" i="5"/>
  <c r="J31" i="5" s="1"/>
  <c r="E27" i="5"/>
  <c r="E23" i="5"/>
  <c r="E19" i="5"/>
  <c r="E16" i="5"/>
  <c r="E225" i="5"/>
  <c r="E198" i="5"/>
  <c r="E182" i="5"/>
  <c r="E166" i="5"/>
  <c r="E150" i="5"/>
  <c r="E134" i="5"/>
  <c r="E118" i="5"/>
  <c r="E98" i="5"/>
  <c r="E94" i="5"/>
  <c r="E90" i="5"/>
  <c r="E86" i="5"/>
  <c r="E82" i="5"/>
  <c r="E78" i="5"/>
  <c r="E74" i="5"/>
  <c r="E70" i="5"/>
  <c r="E66" i="5"/>
  <c r="E62" i="5"/>
  <c r="E58" i="5"/>
  <c r="E54" i="5"/>
  <c r="E50" i="5"/>
  <c r="E46" i="5"/>
  <c r="E42" i="5"/>
  <c r="E38" i="5"/>
  <c r="E34" i="5"/>
  <c r="J34" i="5" s="1"/>
  <c r="E30" i="5"/>
  <c r="E26" i="5"/>
  <c r="E22" i="5"/>
  <c r="E18" i="5"/>
  <c r="E15" i="5"/>
  <c r="E12" i="5"/>
  <c r="E14" i="5"/>
  <c r="E20" i="5"/>
  <c r="E24" i="5"/>
  <c r="E28" i="5"/>
  <c r="E44" i="5"/>
  <c r="E48" i="5"/>
  <c r="E52" i="5"/>
  <c r="E68" i="5"/>
  <c r="E72" i="5"/>
  <c r="E76" i="5"/>
  <c r="E92" i="5"/>
  <c r="E95" i="5"/>
  <c r="E99" i="5"/>
  <c r="E110" i="5"/>
  <c r="J58" i="5"/>
  <c r="J94" i="5" l="1"/>
  <c r="J49" i="5"/>
  <c r="J19" i="5"/>
  <c r="J40" i="5"/>
  <c r="J88" i="5"/>
  <c r="J37" i="5"/>
  <c r="J85" i="5"/>
  <c r="J91" i="5"/>
  <c r="J22" i="5"/>
  <c r="J28" i="5"/>
  <c r="J76" i="5"/>
  <c r="J25" i="5"/>
  <c r="J73" i="5"/>
  <c r="D11" i="5"/>
  <c r="J13" i="5"/>
  <c r="F4" i="5"/>
  <c r="J52" i="5"/>
  <c r="J82" i="5"/>
  <c r="J79" i="5"/>
  <c r="J70" i="5"/>
  <c r="J46" i="5"/>
  <c r="J16" i="5"/>
  <c r="J64" i="5"/>
  <c r="J61" i="5"/>
  <c r="J55" i="5"/>
  <c r="J43" i="5"/>
  <c r="J67" i="5"/>
  <c r="F11" i="5" l="1"/>
  <c r="B12" i="5" s="1"/>
  <c r="C12" i="5" l="1"/>
  <c r="D12" i="5" l="1"/>
  <c r="F12" i="5" l="1"/>
  <c r="B13" i="5" s="1"/>
  <c r="C13" i="5" l="1"/>
  <c r="D13" i="5" l="1"/>
  <c r="H13" i="5"/>
  <c r="I13" i="5" l="1"/>
  <c r="F13" i="5"/>
  <c r="B14" i="5" l="1"/>
  <c r="K13" i="5"/>
  <c r="C14" i="5" l="1"/>
  <c r="D14" i="5" l="1"/>
  <c r="F14" i="5" l="1"/>
  <c r="B15" i="5" s="1"/>
  <c r="C15" i="5" l="1"/>
  <c r="D15" i="5" l="1"/>
  <c r="F15" i="5" l="1"/>
  <c r="B16" i="5" s="1"/>
  <c r="C16" i="5" l="1"/>
  <c r="D16" i="5" l="1"/>
  <c r="H16" i="5"/>
  <c r="I16" i="5" l="1"/>
  <c r="F16" i="5"/>
  <c r="B17" i="5" l="1"/>
  <c r="K16" i="5"/>
  <c r="C17" i="5" l="1"/>
  <c r="D17" i="5" l="1"/>
  <c r="F17" i="5" l="1"/>
  <c r="B18" i="5" s="1"/>
  <c r="C18" i="5" l="1"/>
  <c r="D18" i="5" l="1"/>
  <c r="F18" i="5" l="1"/>
  <c r="B19" i="5" s="1"/>
  <c r="C19" i="5" l="1"/>
  <c r="D19" i="5" l="1"/>
  <c r="H19" i="5"/>
  <c r="I19" i="5" l="1"/>
  <c r="F19" i="5"/>
  <c r="K19" i="5" l="1"/>
  <c r="B20" i="5"/>
  <c r="C20" i="5" l="1"/>
  <c r="D20" i="5" l="1"/>
  <c r="F20" i="5" l="1"/>
  <c r="B21" i="5" s="1"/>
  <c r="C21" i="5" l="1"/>
  <c r="D21" i="5" l="1"/>
  <c r="F21" i="5" l="1"/>
  <c r="B22" i="5" s="1"/>
  <c r="C22" i="5" l="1"/>
  <c r="D22" i="5" l="1"/>
  <c r="Q7" i="5"/>
  <c r="P12" i="5"/>
  <c r="P13" i="5" s="1"/>
  <c r="H22" i="5"/>
  <c r="I22" i="5" l="1"/>
  <c r="F22" i="5"/>
  <c r="K22" i="5" l="1"/>
  <c r="B23" i="5"/>
  <c r="C23" i="5" l="1"/>
  <c r="D23" i="5" l="1"/>
  <c r="R17" i="5"/>
  <c r="F23" i="5" l="1"/>
  <c r="B24" i="5" s="1"/>
  <c r="C24" i="5" l="1"/>
  <c r="D24" i="5" l="1"/>
  <c r="F24" i="5" l="1"/>
  <c r="B25" i="5" s="1"/>
  <c r="C25" i="5" l="1"/>
  <c r="D25" i="5" l="1"/>
  <c r="H25" i="5"/>
  <c r="I25" i="5" l="1"/>
  <c r="F25" i="5"/>
  <c r="B26" i="5" l="1"/>
  <c r="K25" i="5"/>
  <c r="C26" i="5" l="1"/>
  <c r="D26" i="5" l="1"/>
  <c r="F26" i="5" l="1"/>
  <c r="B27" i="5" s="1"/>
  <c r="C27" i="5" l="1"/>
  <c r="D27" i="5" l="1"/>
  <c r="F27" i="5" l="1"/>
  <c r="B28" i="5" s="1"/>
  <c r="C28" i="5" l="1"/>
  <c r="D28" i="5" l="1"/>
  <c r="H28" i="5"/>
  <c r="I28" i="5" l="1"/>
  <c r="F28" i="5"/>
  <c r="B29" i="5" l="1"/>
  <c r="K28" i="5"/>
  <c r="C29" i="5" l="1"/>
  <c r="D29" i="5" l="1"/>
  <c r="F29" i="5" l="1"/>
  <c r="B30" i="5" s="1"/>
  <c r="C30" i="5" l="1"/>
  <c r="D30" i="5" l="1"/>
  <c r="F30" i="5" l="1"/>
  <c r="B31" i="5" s="1"/>
  <c r="C31" i="5" l="1"/>
  <c r="D31" i="5" l="1"/>
  <c r="H31" i="5"/>
  <c r="I31" i="5" l="1"/>
  <c r="F31" i="5"/>
  <c r="B32" i="5" l="1"/>
  <c r="K31" i="5"/>
  <c r="C32" i="5" l="1"/>
  <c r="D32" i="5" l="1"/>
  <c r="F32" i="5" l="1"/>
  <c r="B33" i="5" s="1"/>
  <c r="C33" i="5" l="1"/>
  <c r="D33" i="5" l="1"/>
  <c r="F33" i="5" l="1"/>
  <c r="B34" i="5" s="1"/>
  <c r="C34" i="5" l="1"/>
  <c r="D34" i="5" l="1"/>
  <c r="H34" i="5"/>
  <c r="I34" i="5" l="1"/>
  <c r="F34" i="5"/>
  <c r="K34" i="5" l="1"/>
  <c r="B35" i="5"/>
  <c r="C35" i="5" l="1"/>
  <c r="D35" i="5" l="1"/>
  <c r="F35" i="5" l="1"/>
  <c r="B36" i="5" s="1"/>
  <c r="C36" i="5" l="1"/>
  <c r="D36" i="5" l="1"/>
  <c r="F36" i="5" l="1"/>
  <c r="B37" i="5" s="1"/>
  <c r="C37" i="5" l="1"/>
  <c r="D37" i="5" l="1"/>
  <c r="H37" i="5"/>
  <c r="I37" i="5" l="1"/>
  <c r="F37" i="5"/>
  <c r="B38" i="5" l="1"/>
  <c r="K37" i="5"/>
  <c r="C38" i="5" l="1"/>
  <c r="D38" i="5" l="1"/>
  <c r="F38" i="5" l="1"/>
  <c r="B39" i="5" s="1"/>
  <c r="C39" i="5" l="1"/>
  <c r="D39" i="5" l="1"/>
  <c r="F39" i="5" l="1"/>
  <c r="B40" i="5" s="1"/>
  <c r="C40" i="5" l="1"/>
  <c r="D40" i="5" l="1"/>
  <c r="H40" i="5"/>
  <c r="I40" i="5" l="1"/>
  <c r="F40" i="5"/>
  <c r="B41" i="5" l="1"/>
  <c r="K40" i="5"/>
  <c r="C41" i="5" l="1"/>
  <c r="D41" i="5" l="1"/>
  <c r="F41" i="5" l="1"/>
  <c r="B42" i="5" s="1"/>
  <c r="C42" i="5" l="1"/>
  <c r="D42" i="5" l="1"/>
  <c r="F42" i="5" l="1"/>
  <c r="B43" i="5" s="1"/>
  <c r="C43" i="5" l="1"/>
  <c r="D43" i="5" l="1"/>
  <c r="H43" i="5"/>
  <c r="I43" i="5" l="1"/>
  <c r="F43" i="5"/>
  <c r="K43" i="5" l="1"/>
  <c r="B44" i="5"/>
  <c r="C44" i="5" l="1"/>
  <c r="D44" i="5" l="1"/>
  <c r="F44" i="5" l="1"/>
  <c r="B45" i="5" s="1"/>
  <c r="C45" i="5" l="1"/>
  <c r="D45" i="5" l="1"/>
  <c r="F45" i="5" l="1"/>
  <c r="B46" i="5" s="1"/>
  <c r="C46" i="5" l="1"/>
  <c r="D46" i="5" l="1"/>
  <c r="H46" i="5"/>
  <c r="I46" i="5" l="1"/>
  <c r="F46" i="5"/>
  <c r="K46" i="5" l="1"/>
  <c r="B47" i="5"/>
  <c r="C47" i="5" l="1"/>
  <c r="D47" i="5" l="1"/>
  <c r="F47" i="5" l="1"/>
  <c r="B48" i="5" s="1"/>
  <c r="C48" i="5" l="1"/>
  <c r="D48" i="5" l="1"/>
  <c r="F48" i="5" l="1"/>
  <c r="B49" i="5" s="1"/>
  <c r="C49" i="5" l="1"/>
  <c r="D49" i="5" l="1"/>
  <c r="H49" i="5"/>
  <c r="I49" i="5" l="1"/>
  <c r="F49" i="5"/>
  <c r="B50" i="5" l="1"/>
  <c r="K49" i="5"/>
  <c r="C50" i="5" l="1"/>
  <c r="D50" i="5" l="1"/>
  <c r="F50" i="5" l="1"/>
  <c r="B51" i="5" s="1"/>
  <c r="C51" i="5" l="1"/>
  <c r="D51" i="5" l="1"/>
  <c r="F51" i="5" l="1"/>
  <c r="B52" i="5" s="1"/>
  <c r="C52" i="5" l="1"/>
  <c r="D52" i="5" l="1"/>
  <c r="H52" i="5"/>
  <c r="I52" i="5" l="1"/>
  <c r="F52" i="5"/>
  <c r="B53" i="5" l="1"/>
  <c r="K52" i="5"/>
  <c r="C53" i="5" l="1"/>
  <c r="D53" i="5" l="1"/>
  <c r="F53" i="5" l="1"/>
  <c r="B54" i="5" s="1"/>
  <c r="C54" i="5" l="1"/>
  <c r="D54" i="5" l="1"/>
  <c r="F54" i="5" l="1"/>
  <c r="B55" i="5" s="1"/>
  <c r="C55" i="5" l="1"/>
  <c r="D55" i="5" l="1"/>
  <c r="H55" i="5"/>
  <c r="I55" i="5" l="1"/>
  <c r="F55" i="5"/>
  <c r="K55" i="5" l="1"/>
  <c r="B56" i="5"/>
  <c r="C56" i="5" l="1"/>
  <c r="D56" i="5" l="1"/>
  <c r="F56" i="5" l="1"/>
  <c r="B57" i="5" s="1"/>
  <c r="C57" i="5" l="1"/>
  <c r="D57" i="5" l="1"/>
  <c r="F57" i="5" l="1"/>
  <c r="B58" i="5" s="1"/>
  <c r="C58" i="5" l="1"/>
  <c r="D58" i="5" l="1"/>
  <c r="H58" i="5"/>
  <c r="I58" i="5" l="1"/>
  <c r="F58" i="5"/>
  <c r="K58" i="5" l="1"/>
  <c r="B59" i="5"/>
  <c r="C59" i="5" l="1"/>
  <c r="D59" i="5" l="1"/>
  <c r="F59" i="5" l="1"/>
  <c r="B60" i="5" s="1"/>
  <c r="C60" i="5" l="1"/>
  <c r="D60" i="5" l="1"/>
  <c r="F60" i="5" l="1"/>
  <c r="B61" i="5" s="1"/>
  <c r="C61" i="5" l="1"/>
  <c r="D61" i="5" l="1"/>
  <c r="H61" i="5"/>
  <c r="I61" i="5" l="1"/>
  <c r="F61" i="5"/>
  <c r="B62" i="5" l="1"/>
  <c r="K61" i="5"/>
  <c r="C62" i="5" l="1"/>
  <c r="D62" i="5" l="1"/>
  <c r="F62" i="5" l="1"/>
  <c r="B63" i="5" s="1"/>
  <c r="C63" i="5" l="1"/>
  <c r="D63" i="5" l="1"/>
  <c r="F63" i="5" l="1"/>
  <c r="B64" i="5" s="1"/>
  <c r="C64" i="5" l="1"/>
  <c r="D64" i="5" l="1"/>
  <c r="H64" i="5"/>
  <c r="I64" i="5" l="1"/>
  <c r="F64" i="5"/>
  <c r="B65" i="5" l="1"/>
  <c r="K64" i="5"/>
  <c r="C65" i="5" l="1"/>
  <c r="D65" i="5" l="1"/>
  <c r="F65" i="5" l="1"/>
  <c r="B66" i="5" s="1"/>
  <c r="C66" i="5" l="1"/>
  <c r="D66" i="5" l="1"/>
  <c r="F66" i="5" l="1"/>
  <c r="B67" i="5" s="1"/>
  <c r="C67" i="5" l="1"/>
  <c r="D67" i="5" l="1"/>
  <c r="H67" i="5"/>
  <c r="I67" i="5" l="1"/>
  <c r="F67" i="5"/>
  <c r="B68" i="5" l="1"/>
  <c r="K67" i="5"/>
  <c r="C68" i="5" l="1"/>
  <c r="D68" i="5" l="1"/>
  <c r="F68" i="5" l="1"/>
  <c r="B69" i="5" s="1"/>
  <c r="C69" i="5" l="1"/>
  <c r="D69" i="5" l="1"/>
  <c r="F69" i="5" l="1"/>
  <c r="B70" i="5" s="1"/>
  <c r="C70" i="5" l="1"/>
  <c r="D70" i="5" l="1"/>
  <c r="H70" i="5"/>
  <c r="I70" i="5" l="1"/>
  <c r="F70" i="5"/>
  <c r="K70" i="5" l="1"/>
  <c r="B71" i="5"/>
  <c r="C71" i="5" l="1"/>
  <c r="D71" i="5" l="1"/>
  <c r="F71" i="5" l="1"/>
  <c r="B72" i="5" s="1"/>
  <c r="C72" i="5" l="1"/>
  <c r="D72" i="5" l="1"/>
  <c r="F72" i="5" l="1"/>
  <c r="B73" i="5" s="1"/>
  <c r="C73" i="5" l="1"/>
  <c r="D73" i="5" l="1"/>
  <c r="H73" i="5"/>
  <c r="I73" i="5" l="1"/>
  <c r="F73" i="5"/>
  <c r="B74" i="5" l="1"/>
  <c r="K73" i="5"/>
  <c r="C74" i="5" l="1"/>
  <c r="D74" i="5" l="1"/>
  <c r="F74" i="5" l="1"/>
  <c r="B75" i="5" s="1"/>
  <c r="C75" i="5" l="1"/>
  <c r="D75" i="5" l="1"/>
  <c r="F75" i="5" l="1"/>
  <c r="B76" i="5" s="1"/>
  <c r="C76" i="5" l="1"/>
  <c r="D76" i="5" l="1"/>
  <c r="H76" i="5"/>
  <c r="I76" i="5" l="1"/>
  <c r="F76" i="5"/>
  <c r="B77" i="5" l="1"/>
  <c r="K76" i="5"/>
  <c r="C77" i="5" l="1"/>
  <c r="D77" i="5" l="1"/>
  <c r="F77" i="5" l="1"/>
  <c r="B78" i="5" s="1"/>
  <c r="C78" i="5" l="1"/>
  <c r="D78" i="5" l="1"/>
  <c r="F78" i="5" l="1"/>
  <c r="B79" i="5" s="1"/>
  <c r="C79" i="5" l="1"/>
  <c r="D79" i="5" l="1"/>
  <c r="H79" i="5"/>
  <c r="I79" i="5" l="1"/>
  <c r="F79" i="5"/>
  <c r="B80" i="5" l="1"/>
  <c r="K79" i="5"/>
  <c r="C80" i="5" l="1"/>
  <c r="D80" i="5" l="1"/>
  <c r="F80" i="5" l="1"/>
  <c r="B81" i="5" s="1"/>
  <c r="C81" i="5" l="1"/>
  <c r="D81" i="5" l="1"/>
  <c r="F81" i="5" l="1"/>
  <c r="B82" i="5" s="1"/>
  <c r="C82" i="5" l="1"/>
  <c r="D82" i="5" l="1"/>
  <c r="H82" i="5"/>
  <c r="I82" i="5" l="1"/>
  <c r="F82" i="5"/>
  <c r="K82" i="5" l="1"/>
  <c r="B83" i="5"/>
  <c r="C83" i="5" l="1"/>
  <c r="D83" i="5" l="1"/>
  <c r="F83" i="5" l="1"/>
  <c r="B84" i="5" s="1"/>
  <c r="C84" i="5" l="1"/>
  <c r="D84" i="5" l="1"/>
  <c r="F84" i="5" l="1"/>
  <c r="B85" i="5" s="1"/>
  <c r="C85" i="5" l="1"/>
  <c r="D85" i="5" l="1"/>
  <c r="H85" i="5"/>
  <c r="I85" i="5" l="1"/>
  <c r="F85" i="5"/>
  <c r="B86" i="5" l="1"/>
  <c r="K85" i="5"/>
  <c r="C86" i="5" l="1"/>
  <c r="D86" i="5" l="1"/>
  <c r="F86" i="5" l="1"/>
  <c r="B87" i="5" s="1"/>
  <c r="C87" i="5" l="1"/>
  <c r="D87" i="5" l="1"/>
  <c r="F87" i="5" l="1"/>
  <c r="B88" i="5" s="1"/>
  <c r="C88" i="5" l="1"/>
  <c r="D88" i="5" l="1"/>
  <c r="H88" i="5"/>
  <c r="I88" i="5" l="1"/>
  <c r="F88" i="5"/>
  <c r="B89" i="5" l="1"/>
  <c r="K88" i="5"/>
  <c r="C89" i="5" l="1"/>
  <c r="D89" i="5" l="1"/>
  <c r="F89" i="5" l="1"/>
  <c r="B90" i="5" s="1"/>
  <c r="C90" i="5" l="1"/>
  <c r="D90" i="5" l="1"/>
  <c r="F90" i="5" l="1"/>
  <c r="B91" i="5" s="1"/>
  <c r="C91" i="5" l="1"/>
  <c r="D91" i="5" l="1"/>
  <c r="H91" i="5"/>
  <c r="I91" i="5" l="1"/>
  <c r="F91" i="5"/>
  <c r="K91" i="5" l="1"/>
  <c r="B92" i="5"/>
  <c r="C92" i="5" l="1"/>
  <c r="D92" i="5" l="1"/>
  <c r="F92" i="5" l="1"/>
  <c r="B93" i="5" s="1"/>
  <c r="C93" i="5" l="1"/>
  <c r="D93" i="5" l="1"/>
  <c r="F93" i="5" l="1"/>
  <c r="B94" i="5" s="1"/>
  <c r="C94" i="5" l="1"/>
  <c r="D94" i="5" l="1"/>
  <c r="H94" i="5"/>
  <c r="I94" i="5" l="1"/>
  <c r="F94" i="5"/>
  <c r="B95" i="5" l="1"/>
  <c r="K94" i="5"/>
  <c r="C95" i="5" l="1"/>
  <c r="D95" i="5" s="1"/>
  <c r="F95" i="5" s="1"/>
  <c r="B96" i="5" s="1"/>
  <c r="C96" i="5" l="1"/>
  <c r="D96" i="5" s="1"/>
  <c r="F96" i="5" s="1"/>
  <c r="B97" i="5" s="1"/>
  <c r="C97" i="5" l="1"/>
  <c r="D97" i="5" s="1"/>
  <c r="F97" i="5" s="1"/>
  <c r="B98" i="5" s="1"/>
  <c r="C98" i="5" l="1"/>
  <c r="D98" i="5" s="1"/>
  <c r="F98" i="5" s="1"/>
  <c r="B99" i="5" s="1"/>
  <c r="C99" i="5" l="1"/>
  <c r="D99" i="5" s="1"/>
  <c r="F99" i="5" s="1"/>
  <c r="B100" i="5" s="1"/>
  <c r="C100" i="5" l="1"/>
  <c r="D100" i="5" s="1"/>
  <c r="F100" i="5" s="1"/>
  <c r="B101" i="5" s="1"/>
  <c r="C101" i="5" l="1"/>
  <c r="D101" i="5" s="1"/>
  <c r="F101" i="5" s="1"/>
  <c r="B102" i="5" s="1"/>
  <c r="C102" i="5" l="1"/>
  <c r="D102" i="5" s="1"/>
  <c r="F102" i="5" s="1"/>
  <c r="B103" i="5" s="1"/>
  <c r="C103" i="5" l="1"/>
  <c r="D103" i="5" s="1"/>
  <c r="F103" i="5" s="1"/>
  <c r="B104" i="5" s="1"/>
  <c r="C104" i="5" l="1"/>
  <c r="D104" i="5" s="1"/>
  <c r="F104" i="5" s="1"/>
  <c r="B105" i="5" s="1"/>
  <c r="C105" i="5" l="1"/>
  <c r="D105" i="5" s="1"/>
  <c r="F105" i="5" s="1"/>
  <c r="B106" i="5" s="1"/>
  <c r="C106" i="5" l="1"/>
  <c r="D106" i="5" s="1"/>
  <c r="F106" i="5" s="1"/>
  <c r="B107" i="5" s="1"/>
  <c r="C107" i="5" l="1"/>
  <c r="D107" i="5" s="1"/>
  <c r="F107" i="5" s="1"/>
  <c r="B108" i="5" s="1"/>
  <c r="C108" i="5" l="1"/>
  <c r="D108" i="5" s="1"/>
  <c r="F108" i="5" s="1"/>
  <c r="B109" i="5" s="1"/>
  <c r="C109" i="5" l="1"/>
  <c r="D109" i="5" s="1"/>
  <c r="F109" i="5" s="1"/>
  <c r="B110" i="5" s="1"/>
  <c r="C110" i="5" l="1"/>
  <c r="D110" i="5" s="1"/>
  <c r="F110" i="5" s="1"/>
  <c r="B111" i="5" s="1"/>
  <c r="C111" i="5" l="1"/>
  <c r="D111" i="5" s="1"/>
  <c r="F111" i="5" s="1"/>
  <c r="B112" i="5" s="1"/>
  <c r="C112" i="5" l="1"/>
  <c r="D112" i="5" s="1"/>
  <c r="F112" i="5" s="1"/>
  <c r="B113" i="5" s="1"/>
  <c r="C113" i="5" l="1"/>
  <c r="D113" i="5" s="1"/>
  <c r="F113" i="5" s="1"/>
  <c r="B114" i="5" s="1"/>
  <c r="C114" i="5" l="1"/>
  <c r="D114" i="5" s="1"/>
  <c r="F114" i="5" s="1"/>
  <c r="B115" i="5" s="1"/>
  <c r="C115" i="5" l="1"/>
  <c r="D115" i="5" s="1"/>
  <c r="F115" i="5" s="1"/>
  <c r="B116" i="5" s="1"/>
  <c r="C116" i="5" l="1"/>
  <c r="D116" i="5" s="1"/>
  <c r="F116" i="5" s="1"/>
  <c r="B117" i="5" s="1"/>
  <c r="C117" i="5" l="1"/>
  <c r="D117" i="5" s="1"/>
  <c r="F117" i="5" s="1"/>
  <c r="B118" i="5" s="1"/>
  <c r="C118" i="5" l="1"/>
  <c r="D118" i="5" s="1"/>
  <c r="F118" i="5" s="1"/>
  <c r="B119" i="5" s="1"/>
  <c r="C119" i="5" l="1"/>
  <c r="D119" i="5" s="1"/>
  <c r="F119" i="5" s="1"/>
  <c r="B120" i="5" s="1"/>
  <c r="C120" i="5" l="1"/>
  <c r="D120" i="5" s="1"/>
  <c r="F120" i="5" s="1"/>
  <c r="B121" i="5" s="1"/>
  <c r="C121" i="5" l="1"/>
  <c r="D121" i="5" s="1"/>
  <c r="F121" i="5" s="1"/>
  <c r="B122" i="5" s="1"/>
  <c r="C122" i="5" l="1"/>
  <c r="D122" i="5" s="1"/>
  <c r="F122" i="5" s="1"/>
  <c r="B123" i="5" s="1"/>
  <c r="C123" i="5" l="1"/>
  <c r="D123" i="5" s="1"/>
  <c r="F123" i="5" s="1"/>
  <c r="B124" i="5" s="1"/>
  <c r="C124" i="5" l="1"/>
  <c r="D124" i="5" s="1"/>
  <c r="F124" i="5" s="1"/>
  <c r="B125" i="5" s="1"/>
  <c r="C125" i="5" l="1"/>
  <c r="D125" i="5" s="1"/>
  <c r="F125" i="5" s="1"/>
  <c r="B126" i="5" s="1"/>
  <c r="C126" i="5" l="1"/>
  <c r="D126" i="5" s="1"/>
  <c r="F126" i="5" s="1"/>
  <c r="B127" i="5" s="1"/>
  <c r="C127" i="5" l="1"/>
  <c r="D127" i="5" s="1"/>
  <c r="F127" i="5" s="1"/>
  <c r="B128" i="5" s="1"/>
  <c r="C128" i="5" l="1"/>
  <c r="D128" i="5" s="1"/>
  <c r="F128" i="5" s="1"/>
  <c r="B129" i="5" s="1"/>
  <c r="C129" i="5" l="1"/>
  <c r="D129" i="5" s="1"/>
  <c r="F129" i="5" s="1"/>
  <c r="B130" i="5" s="1"/>
  <c r="C130" i="5" l="1"/>
  <c r="D130" i="5" s="1"/>
  <c r="F130" i="5" s="1"/>
  <c r="B131" i="5" s="1"/>
  <c r="C131" i="5" l="1"/>
  <c r="D131" i="5" s="1"/>
  <c r="F131" i="5" s="1"/>
  <c r="B132" i="5" s="1"/>
  <c r="C132" i="5" l="1"/>
  <c r="D132" i="5" s="1"/>
  <c r="F132" i="5" s="1"/>
  <c r="B133" i="5" s="1"/>
  <c r="C133" i="5" l="1"/>
  <c r="D133" i="5" s="1"/>
  <c r="F133" i="5" s="1"/>
  <c r="B134" i="5" s="1"/>
  <c r="C134" i="5" l="1"/>
  <c r="D134" i="5" s="1"/>
  <c r="F134" i="5" s="1"/>
  <c r="B135" i="5" s="1"/>
  <c r="C135" i="5" l="1"/>
  <c r="D135" i="5" s="1"/>
  <c r="F135" i="5" s="1"/>
  <c r="B136" i="5" s="1"/>
  <c r="C136" i="5" l="1"/>
  <c r="D136" i="5" s="1"/>
  <c r="F136" i="5" s="1"/>
  <c r="B137" i="5" s="1"/>
  <c r="C137" i="5" l="1"/>
  <c r="D137" i="5" s="1"/>
  <c r="F137" i="5" s="1"/>
  <c r="B138" i="5" s="1"/>
  <c r="C138" i="5" l="1"/>
  <c r="D138" i="5" s="1"/>
  <c r="F138" i="5" s="1"/>
  <c r="B139" i="5" s="1"/>
  <c r="C139" i="5" l="1"/>
  <c r="D139" i="5" s="1"/>
  <c r="F139" i="5" s="1"/>
  <c r="B140" i="5" s="1"/>
  <c r="C140" i="5" l="1"/>
  <c r="D140" i="5" s="1"/>
  <c r="F140" i="5" s="1"/>
  <c r="B141" i="5" s="1"/>
  <c r="C141" i="5" l="1"/>
  <c r="D141" i="5" s="1"/>
  <c r="F141" i="5" s="1"/>
  <c r="B142" i="5" s="1"/>
  <c r="C142" i="5" l="1"/>
  <c r="D142" i="5" s="1"/>
  <c r="F142" i="5" s="1"/>
  <c r="B143" i="5" s="1"/>
  <c r="C143" i="5" l="1"/>
  <c r="D143" i="5" s="1"/>
  <c r="F143" i="5" s="1"/>
  <c r="B144" i="5" s="1"/>
  <c r="C144" i="5" l="1"/>
  <c r="D144" i="5" s="1"/>
  <c r="F144" i="5" s="1"/>
  <c r="B145" i="5" s="1"/>
  <c r="C145" i="5" l="1"/>
  <c r="D145" i="5" s="1"/>
  <c r="F145" i="5" s="1"/>
  <c r="B146" i="5" s="1"/>
  <c r="C146" i="5" l="1"/>
  <c r="D146" i="5" s="1"/>
  <c r="F146" i="5" s="1"/>
  <c r="B147" i="5" s="1"/>
  <c r="C147" i="5" l="1"/>
  <c r="D147" i="5" s="1"/>
  <c r="F147" i="5" s="1"/>
  <c r="B148" i="5" s="1"/>
  <c r="C148" i="5" l="1"/>
  <c r="D148" i="5" s="1"/>
  <c r="F148" i="5" s="1"/>
  <c r="B149" i="5" s="1"/>
  <c r="C149" i="5" l="1"/>
  <c r="D149" i="5" s="1"/>
  <c r="F149" i="5" s="1"/>
  <c r="B150" i="5" s="1"/>
  <c r="C150" i="5" l="1"/>
  <c r="D150" i="5" s="1"/>
  <c r="F150" i="5" s="1"/>
  <c r="B151" i="5" s="1"/>
  <c r="C151" i="5" l="1"/>
  <c r="D151" i="5" s="1"/>
  <c r="F151" i="5" s="1"/>
  <c r="B152" i="5" s="1"/>
  <c r="C152" i="5" l="1"/>
  <c r="D152" i="5" s="1"/>
  <c r="F152" i="5" s="1"/>
  <c r="B153" i="5" s="1"/>
  <c r="C153" i="5" l="1"/>
  <c r="D153" i="5" s="1"/>
  <c r="F153" i="5" s="1"/>
  <c r="B154" i="5" s="1"/>
  <c r="C154" i="5" l="1"/>
  <c r="D154" i="5" s="1"/>
  <c r="F154" i="5" s="1"/>
  <c r="B155" i="5" s="1"/>
  <c r="C155" i="5" l="1"/>
  <c r="D155" i="5" s="1"/>
  <c r="F155" i="5" s="1"/>
  <c r="B156" i="5" s="1"/>
  <c r="C156" i="5" l="1"/>
  <c r="D156" i="5" s="1"/>
  <c r="F156" i="5" s="1"/>
  <c r="B157" i="5" s="1"/>
  <c r="C157" i="5" l="1"/>
  <c r="D157" i="5" s="1"/>
  <c r="F157" i="5" s="1"/>
  <c r="B158" i="5" s="1"/>
  <c r="C158" i="5" l="1"/>
  <c r="D158" i="5" s="1"/>
  <c r="F158" i="5" s="1"/>
  <c r="B159" i="5" s="1"/>
  <c r="C159" i="5" l="1"/>
  <c r="D159" i="5" s="1"/>
  <c r="F159" i="5" s="1"/>
  <c r="B160" i="5" s="1"/>
  <c r="C160" i="5" l="1"/>
  <c r="D160" i="5" s="1"/>
  <c r="F160" i="5" s="1"/>
  <c r="B161" i="5" s="1"/>
  <c r="C161" i="5" l="1"/>
  <c r="D161" i="5" s="1"/>
  <c r="F161" i="5" s="1"/>
  <c r="B162" i="5" s="1"/>
  <c r="C162" i="5" l="1"/>
  <c r="D162" i="5" s="1"/>
  <c r="F162" i="5"/>
  <c r="B163" i="5" s="1"/>
  <c r="C163" i="5" l="1"/>
  <c r="D163" i="5" s="1"/>
  <c r="F163" i="5" s="1"/>
  <c r="B164" i="5" s="1"/>
  <c r="C164" i="5" l="1"/>
  <c r="D164" i="5" s="1"/>
  <c r="F164" i="5" s="1"/>
  <c r="B165" i="5" s="1"/>
  <c r="C165" i="5" l="1"/>
  <c r="D165" i="5" s="1"/>
  <c r="F165" i="5" s="1"/>
  <c r="B166" i="5" s="1"/>
  <c r="C166" i="5" l="1"/>
  <c r="D166" i="5" s="1"/>
  <c r="F166" i="5" s="1"/>
  <c r="B167" i="5" s="1"/>
  <c r="C167" i="5" l="1"/>
  <c r="D167" i="5" s="1"/>
  <c r="F167" i="5" s="1"/>
  <c r="B168" i="5" s="1"/>
  <c r="C168" i="5" l="1"/>
  <c r="D168" i="5" s="1"/>
  <c r="F168" i="5" s="1"/>
  <c r="B169" i="5" s="1"/>
  <c r="C169" i="5" l="1"/>
  <c r="D169" i="5" s="1"/>
  <c r="F169" i="5" s="1"/>
  <c r="B170" i="5" s="1"/>
  <c r="C170" i="5" l="1"/>
  <c r="D170" i="5" s="1"/>
  <c r="F170" i="5" s="1"/>
  <c r="B171" i="5" s="1"/>
  <c r="C171" i="5" l="1"/>
  <c r="D171" i="5" s="1"/>
  <c r="F171" i="5" s="1"/>
  <c r="B172" i="5" s="1"/>
  <c r="C172" i="5" l="1"/>
  <c r="D172" i="5" s="1"/>
  <c r="F172" i="5" s="1"/>
  <c r="B173" i="5" s="1"/>
  <c r="C173" i="5" l="1"/>
  <c r="D173" i="5" s="1"/>
  <c r="F173" i="5" s="1"/>
  <c r="B174" i="5" s="1"/>
  <c r="C174" i="5" l="1"/>
  <c r="D174" i="5" s="1"/>
  <c r="F174" i="5" s="1"/>
  <c r="B175" i="5" s="1"/>
  <c r="C175" i="5" l="1"/>
  <c r="D175" i="5" s="1"/>
  <c r="F175" i="5" s="1"/>
  <c r="B176" i="5" s="1"/>
  <c r="C176" i="5" l="1"/>
  <c r="D176" i="5" s="1"/>
  <c r="F176" i="5" s="1"/>
  <c r="B177" i="5" s="1"/>
  <c r="C177" i="5" l="1"/>
  <c r="D177" i="5" s="1"/>
  <c r="F177" i="5" s="1"/>
  <c r="B178" i="5" s="1"/>
  <c r="C178" i="5" l="1"/>
  <c r="D178" i="5" s="1"/>
  <c r="F178" i="5" s="1"/>
  <c r="B179" i="5" s="1"/>
  <c r="C179" i="5" l="1"/>
  <c r="D179" i="5" s="1"/>
  <c r="F179" i="5" s="1"/>
  <c r="B180" i="5" s="1"/>
  <c r="C180" i="5" l="1"/>
  <c r="D180" i="5" s="1"/>
  <c r="F180" i="5" s="1"/>
  <c r="B181" i="5" s="1"/>
  <c r="C181" i="5" l="1"/>
  <c r="D181" i="5" s="1"/>
  <c r="F181" i="5" s="1"/>
  <c r="B182" i="5" s="1"/>
  <c r="C182" i="5" l="1"/>
  <c r="D182" i="5" s="1"/>
  <c r="F182" i="5" s="1"/>
  <c r="B183" i="5" s="1"/>
  <c r="C183" i="5" l="1"/>
  <c r="D183" i="5" s="1"/>
  <c r="F183" i="5" s="1"/>
  <c r="B184" i="5" s="1"/>
  <c r="C184" i="5" l="1"/>
  <c r="D184" i="5" s="1"/>
  <c r="F184" i="5" s="1"/>
  <c r="B185" i="5" s="1"/>
  <c r="C185" i="5" l="1"/>
  <c r="D185" i="5" s="1"/>
  <c r="F185" i="5" s="1"/>
  <c r="B186" i="5" s="1"/>
  <c r="C186" i="5" l="1"/>
  <c r="D186" i="5" s="1"/>
  <c r="F186" i="5" s="1"/>
  <c r="B187" i="5" s="1"/>
  <c r="C187" i="5" l="1"/>
  <c r="D187" i="5" s="1"/>
  <c r="F187" i="5" s="1"/>
  <c r="B188" i="5" s="1"/>
  <c r="C188" i="5" l="1"/>
  <c r="D188" i="5" s="1"/>
  <c r="F188" i="5" s="1"/>
  <c r="B189" i="5" s="1"/>
  <c r="C189" i="5" l="1"/>
  <c r="D189" i="5" s="1"/>
  <c r="F189" i="5" s="1"/>
  <c r="B190" i="5" s="1"/>
  <c r="C190" i="5" l="1"/>
  <c r="D190" i="5" s="1"/>
  <c r="F190" i="5" s="1"/>
  <c r="B191" i="5" s="1"/>
  <c r="C191" i="5" l="1"/>
  <c r="D191" i="5" s="1"/>
  <c r="F191" i="5" s="1"/>
  <c r="B192" i="5" s="1"/>
  <c r="C192" i="5" l="1"/>
  <c r="D192" i="5" s="1"/>
  <c r="F192" i="5" s="1"/>
  <c r="B193" i="5" s="1"/>
  <c r="C193" i="5" l="1"/>
  <c r="D193" i="5" s="1"/>
  <c r="F193" i="5" s="1"/>
  <c r="B194" i="5" s="1"/>
  <c r="C194" i="5" l="1"/>
  <c r="D194" i="5" s="1"/>
  <c r="F194" i="5" s="1"/>
  <c r="B195" i="5" s="1"/>
  <c r="C195" i="5" l="1"/>
  <c r="D195" i="5" s="1"/>
  <c r="F195" i="5" s="1"/>
  <c r="B196" i="5" s="1"/>
  <c r="C196" i="5" l="1"/>
  <c r="D196" i="5" s="1"/>
  <c r="F196" i="5" s="1"/>
  <c r="B197" i="5" s="1"/>
  <c r="C197" i="5" l="1"/>
  <c r="D197" i="5" s="1"/>
  <c r="F197" i="5" s="1"/>
  <c r="B198" i="5" s="1"/>
  <c r="C198" i="5" l="1"/>
  <c r="D198" i="5" s="1"/>
  <c r="F198" i="5" s="1"/>
  <c r="B199" i="5" s="1"/>
  <c r="C199" i="5" l="1"/>
  <c r="D199" i="5" s="1"/>
  <c r="F199" i="5" s="1"/>
  <c r="B200" i="5" s="1"/>
  <c r="C200" i="5" l="1"/>
  <c r="D200" i="5" s="1"/>
  <c r="F200" i="5" s="1"/>
  <c r="B201" i="5" s="1"/>
  <c r="C201" i="5" l="1"/>
  <c r="D201" i="5" s="1"/>
  <c r="F201" i="5" s="1"/>
  <c r="B202" i="5" s="1"/>
  <c r="C202" i="5" l="1"/>
  <c r="D202" i="5" s="1"/>
  <c r="F202" i="5" s="1"/>
  <c r="B203" i="5" s="1"/>
  <c r="C203" i="5" l="1"/>
  <c r="D203" i="5" s="1"/>
  <c r="F203" i="5" s="1"/>
  <c r="B204" i="5" s="1"/>
  <c r="C204" i="5" l="1"/>
  <c r="D204" i="5" s="1"/>
  <c r="F204" i="5" s="1"/>
  <c r="B205" i="5" s="1"/>
  <c r="C205" i="5" l="1"/>
  <c r="D205" i="5" s="1"/>
  <c r="F205" i="5" s="1"/>
  <c r="B206" i="5" s="1"/>
  <c r="C206" i="5" l="1"/>
  <c r="D206" i="5" s="1"/>
  <c r="F206" i="5" s="1"/>
  <c r="B207" i="5" s="1"/>
  <c r="C207" i="5" l="1"/>
  <c r="D207" i="5" s="1"/>
  <c r="F207" i="5" s="1"/>
  <c r="B208" i="5" s="1"/>
  <c r="C208" i="5" l="1"/>
  <c r="D208" i="5" s="1"/>
  <c r="F208" i="5" s="1"/>
  <c r="B209" i="5" s="1"/>
  <c r="C209" i="5" l="1"/>
  <c r="D209" i="5" s="1"/>
  <c r="F209" i="5" s="1"/>
  <c r="B210" i="5" s="1"/>
  <c r="C210" i="5" l="1"/>
  <c r="D210" i="5" s="1"/>
  <c r="F210" i="5" s="1"/>
  <c r="B211" i="5" s="1"/>
  <c r="C211" i="5" l="1"/>
  <c r="D211" i="5" s="1"/>
  <c r="F211" i="5" s="1"/>
  <c r="B212" i="5" s="1"/>
  <c r="C212" i="5" l="1"/>
  <c r="D212" i="5" s="1"/>
  <c r="F212" i="5" s="1"/>
  <c r="B213" i="5" s="1"/>
  <c r="C213" i="5" l="1"/>
  <c r="D213" i="5" s="1"/>
  <c r="F213" i="5" s="1"/>
  <c r="B214" i="5" s="1"/>
  <c r="C214" i="5" l="1"/>
  <c r="D214" i="5" s="1"/>
  <c r="F214" i="5" s="1"/>
  <c r="B215" i="5" s="1"/>
  <c r="C215" i="5" l="1"/>
  <c r="D215" i="5" s="1"/>
  <c r="F215" i="5" s="1"/>
  <c r="B216" i="5" s="1"/>
  <c r="C216" i="5" l="1"/>
  <c r="D216" i="5" s="1"/>
  <c r="F216" i="5" s="1"/>
  <c r="B217" i="5" s="1"/>
  <c r="C217" i="5" l="1"/>
  <c r="D217" i="5" s="1"/>
  <c r="F217" i="5" s="1"/>
  <c r="B218" i="5" s="1"/>
  <c r="C218" i="5" l="1"/>
  <c r="D218" i="5" s="1"/>
  <c r="F218" i="5" s="1"/>
  <c r="B219" i="5" s="1"/>
  <c r="C219" i="5" l="1"/>
  <c r="D219" i="5" s="1"/>
  <c r="F219" i="5" s="1"/>
  <c r="B220" i="5" s="1"/>
  <c r="C220" i="5" l="1"/>
  <c r="D220" i="5" s="1"/>
  <c r="F220" i="5" s="1"/>
  <c r="B221" i="5" s="1"/>
  <c r="C221" i="5" l="1"/>
  <c r="D221" i="5" s="1"/>
  <c r="F221" i="5" s="1"/>
  <c r="B222" i="5" s="1"/>
  <c r="C222" i="5" l="1"/>
  <c r="D222" i="5" s="1"/>
  <c r="F222" i="5" s="1"/>
  <c r="B223" i="5" s="1"/>
  <c r="C223" i="5" l="1"/>
  <c r="D223" i="5" s="1"/>
  <c r="F223" i="5" s="1"/>
  <c r="B224" i="5" s="1"/>
  <c r="C224" i="5" l="1"/>
  <c r="D224" i="5" s="1"/>
  <c r="F224" i="5" s="1"/>
  <c r="B225" i="5" s="1"/>
  <c r="C225" i="5" l="1"/>
  <c r="D225" i="5" s="1"/>
  <c r="F225" i="5" s="1"/>
  <c r="B226" i="5" s="1"/>
  <c r="C226" i="5" l="1"/>
  <c r="D226" i="5" s="1"/>
  <c r="F226" i="5" s="1"/>
  <c r="B227" i="5" s="1"/>
  <c r="C227" i="5" l="1"/>
  <c r="D227" i="5" s="1"/>
  <c r="F227" i="5" s="1"/>
  <c r="B228" i="5" s="1"/>
  <c r="C228" i="5" l="1"/>
  <c r="D228" i="5" s="1"/>
  <c r="F228" i="5" s="1"/>
  <c r="B229" i="5" s="1"/>
  <c r="C229" i="5" l="1"/>
  <c r="D229" i="5" s="1"/>
  <c r="F229" i="5" s="1"/>
  <c r="B230" i="5" s="1"/>
  <c r="C230" i="5" l="1"/>
  <c r="D230" i="5" s="1"/>
  <c r="F230" i="5" s="1"/>
  <c r="B231" i="5" s="1"/>
  <c r="C231" i="5" l="1"/>
  <c r="D231" i="5" s="1"/>
  <c r="F231" i="5" s="1"/>
  <c r="B232" i="5" s="1"/>
  <c r="C232" i="5" l="1"/>
  <c r="D232" i="5" s="1"/>
  <c r="F232" i="5"/>
  <c r="B233" i="5" s="1"/>
  <c r="C233" i="5" l="1"/>
  <c r="D233" i="5" s="1"/>
  <c r="F233" i="5"/>
  <c r="B234" i="5" s="1"/>
  <c r="C234" i="5" l="1"/>
  <c r="D234" i="5" s="1"/>
  <c r="F234" i="5" s="1"/>
  <c r="B235" i="5" s="1"/>
  <c r="C235" i="5" l="1"/>
  <c r="D235" i="5" s="1"/>
  <c r="F235" i="5" s="1"/>
  <c r="B236" i="5" s="1"/>
  <c r="C236" i="5" l="1"/>
  <c r="D236" i="5" s="1"/>
  <c r="F236" i="5"/>
  <c r="B237" i="5" s="1"/>
  <c r="C237" i="5" l="1"/>
  <c r="D237" i="5" s="1"/>
  <c r="F237" i="5" s="1"/>
  <c r="B238" i="5" s="1"/>
  <c r="C238" i="5" l="1"/>
  <c r="D238" i="5" s="1"/>
  <c r="F238" i="5" s="1"/>
  <c r="B239" i="5" s="1"/>
  <c r="C239" i="5" l="1"/>
  <c r="D239" i="5" s="1"/>
  <c r="F239" i="5" s="1"/>
  <c r="B240" i="5" s="1"/>
  <c r="C240" i="5" l="1"/>
  <c r="D240" i="5" s="1"/>
  <c r="F240" i="5" s="1"/>
  <c r="B241" i="5" s="1"/>
  <c r="C241" i="5" l="1"/>
  <c r="D241" i="5" s="1"/>
  <c r="F241" i="5" s="1"/>
  <c r="B242" i="5" s="1"/>
  <c r="C242" i="5" l="1"/>
  <c r="D242" i="5" s="1"/>
  <c r="F242" i="5" s="1"/>
  <c r="B243" i="5" s="1"/>
  <c r="C243" i="5" l="1"/>
  <c r="D243" i="5" s="1"/>
  <c r="F243" i="5" s="1"/>
  <c r="B244" i="5" s="1"/>
  <c r="C244" i="5" l="1"/>
  <c r="D244" i="5" s="1"/>
  <c r="F244" i="5" s="1"/>
  <c r="B245" i="5" s="1"/>
  <c r="C245" i="5" l="1"/>
  <c r="D245" i="5" s="1"/>
  <c r="F245" i="5"/>
  <c r="B246" i="5" s="1"/>
  <c r="C246" i="5" l="1"/>
  <c r="D246" i="5" s="1"/>
  <c r="F246" i="5" s="1"/>
  <c r="B247" i="5" s="1"/>
  <c r="C247" i="5" l="1"/>
  <c r="D247" i="5" s="1"/>
  <c r="F247" i="5" s="1"/>
  <c r="B248" i="5" s="1"/>
  <c r="C248" i="5" l="1"/>
  <c r="D248" i="5" s="1"/>
  <c r="F248" i="5" s="1"/>
  <c r="B249" i="5" s="1"/>
  <c r="C249" i="5" l="1"/>
  <c r="D249" i="5" s="1"/>
  <c r="F249" i="5" s="1"/>
  <c r="B250" i="5" s="1"/>
  <c r="C250" i="5" l="1"/>
  <c r="D250" i="5" s="1"/>
  <c r="F250" i="5" s="1"/>
  <c r="B251" i="5" s="1"/>
  <c r="C251" i="5" l="1"/>
  <c r="D251" i="5" s="1"/>
  <c r="F251" i="5" s="1"/>
  <c r="B252" i="5" s="1"/>
  <c r="C252" i="5" l="1"/>
  <c r="D252" i="5" s="1"/>
  <c r="F252" i="5" s="1"/>
  <c r="B253" i="5" s="1"/>
  <c r="C253" i="5" l="1"/>
  <c r="D253" i="5" s="1"/>
  <c r="F253" i="5" s="1"/>
  <c r="B254" i="5" s="1"/>
  <c r="C254" i="5" l="1"/>
  <c r="D254" i="5" s="1"/>
  <c r="F254" i="5" s="1"/>
  <c r="B255" i="5" s="1"/>
  <c r="C255" i="5" l="1"/>
  <c r="D255" i="5" s="1"/>
  <c r="F255" i="5" s="1"/>
  <c r="B256" i="5" s="1"/>
  <c r="C256" i="5" l="1"/>
  <c r="D256" i="5" s="1"/>
  <c r="F256" i="5" s="1"/>
  <c r="B257" i="5" s="1"/>
  <c r="C257" i="5" l="1"/>
  <c r="D257" i="5" s="1"/>
  <c r="F257" i="5" s="1"/>
  <c r="B258" i="5" s="1"/>
  <c r="C258" i="5" l="1"/>
  <c r="D258" i="5" s="1"/>
  <c r="F258" i="5" s="1"/>
  <c r="B259" i="5" s="1"/>
  <c r="C259" i="5" l="1"/>
  <c r="D259" i="5" s="1"/>
  <c r="F259" i="5" s="1"/>
  <c r="B260" i="5" s="1"/>
  <c r="C260" i="5" l="1"/>
  <c r="D260" i="5" s="1"/>
  <c r="F260" i="5" s="1"/>
  <c r="B261" i="5" s="1"/>
  <c r="C261" i="5" l="1"/>
  <c r="D261" i="5" s="1"/>
  <c r="F261" i="5" s="1"/>
  <c r="B262" i="5" s="1"/>
  <c r="C262" i="5" l="1"/>
  <c r="D262" i="5" s="1"/>
  <c r="F262" i="5" s="1"/>
  <c r="B263" i="5" s="1"/>
  <c r="C263" i="5" l="1"/>
  <c r="D263" i="5" s="1"/>
  <c r="F263" i="5" s="1"/>
  <c r="B264" i="5" s="1"/>
  <c r="C264" i="5" l="1"/>
  <c r="D264" i="5" s="1"/>
  <c r="F264" i="5" s="1"/>
  <c r="B265" i="5" s="1"/>
  <c r="C265" i="5" l="1"/>
  <c r="D265" i="5" s="1"/>
  <c r="F265" i="5" s="1"/>
  <c r="B266" i="5" s="1"/>
  <c r="C266" i="5" l="1"/>
  <c r="D266" i="5" s="1"/>
  <c r="F266" i="5" s="1"/>
  <c r="B267" i="5" s="1"/>
  <c r="C267" i="5" l="1"/>
  <c r="D267" i="5" s="1"/>
  <c r="F267" i="5" s="1"/>
  <c r="B268" i="5" s="1"/>
  <c r="C268" i="5" l="1"/>
  <c r="D268" i="5" s="1"/>
  <c r="F268" i="5" s="1"/>
  <c r="B269" i="5" s="1"/>
  <c r="C269" i="5" l="1"/>
  <c r="D269" i="5" s="1"/>
  <c r="F269" i="5" s="1"/>
  <c r="B270" i="5" s="1"/>
  <c r="C270" i="5" l="1"/>
  <c r="D270" i="5" s="1"/>
  <c r="F270" i="5" s="1"/>
  <c r="B271" i="5" s="1"/>
  <c r="C271" i="5" l="1"/>
  <c r="D271" i="5" s="1"/>
  <c r="F271" i="5" s="1"/>
  <c r="B272" i="5" s="1"/>
  <c r="C272" i="5" l="1"/>
  <c r="D272" i="5" s="1"/>
  <c r="F272" i="5" s="1"/>
  <c r="B273" i="5" s="1"/>
  <c r="C273" i="5" l="1"/>
  <c r="D273" i="5" s="1"/>
  <c r="F273" i="5" s="1"/>
  <c r="B274" i="5" s="1"/>
  <c r="C274" i="5" l="1"/>
  <c r="D274" i="5" s="1"/>
  <c r="F274" i="5" s="1"/>
  <c r="B275" i="5" s="1"/>
  <c r="C275" i="5" l="1"/>
  <c r="D275" i="5" s="1"/>
  <c r="F275" i="5" s="1"/>
  <c r="B276" i="5" s="1"/>
  <c r="C276" i="5" l="1"/>
  <c r="D276" i="5" s="1"/>
  <c r="F276" i="5" s="1"/>
  <c r="B277" i="5" s="1"/>
  <c r="C277" i="5" l="1"/>
  <c r="D277" i="5" s="1"/>
  <c r="F277" i="5" s="1"/>
  <c r="B278" i="5" s="1"/>
  <c r="C278" i="5" l="1"/>
  <c r="D278" i="5" s="1"/>
  <c r="F278" i="5"/>
  <c r="B279" i="5" s="1"/>
  <c r="C279" i="5" l="1"/>
  <c r="D279" i="5" s="1"/>
  <c r="F279" i="5" s="1"/>
  <c r="B280" i="5" s="1"/>
  <c r="C280" i="5" l="1"/>
  <c r="D280" i="5" s="1"/>
  <c r="F280" i="5" s="1"/>
  <c r="B281" i="5" s="1"/>
  <c r="C281" i="5" l="1"/>
  <c r="D281" i="5" s="1"/>
  <c r="F281" i="5" s="1"/>
  <c r="B282" i="5" s="1"/>
  <c r="C282" i="5" l="1"/>
  <c r="D282" i="5" s="1"/>
  <c r="F282" i="5" s="1"/>
  <c r="B283" i="5" s="1"/>
  <c r="C283" i="5" l="1"/>
  <c r="D283" i="5" s="1"/>
  <c r="F283" i="5" s="1"/>
  <c r="B284" i="5" s="1"/>
  <c r="C284" i="5" l="1"/>
  <c r="D284" i="5" s="1"/>
  <c r="F284" i="5" s="1"/>
  <c r="B285" i="5" s="1"/>
  <c r="C285" i="5" l="1"/>
  <c r="D285" i="5" s="1"/>
  <c r="F285" i="5" s="1"/>
  <c r="B286" i="5" s="1"/>
  <c r="C286" i="5" l="1"/>
  <c r="D286" i="5" s="1"/>
  <c r="F286" i="5" s="1"/>
  <c r="B287" i="5" s="1"/>
  <c r="C287" i="5" l="1"/>
  <c r="D287" i="5" s="1"/>
  <c r="F287" i="5" s="1"/>
  <c r="B288" i="5" s="1"/>
  <c r="C288" i="5" l="1"/>
  <c r="D288" i="5" s="1"/>
  <c r="F288" i="5" s="1"/>
  <c r="B289" i="5" s="1"/>
  <c r="C289" i="5" l="1"/>
  <c r="D289" i="5" s="1"/>
  <c r="F289" i="5" s="1"/>
  <c r="B290" i="5" s="1"/>
  <c r="C290" i="5" l="1"/>
  <c r="D290" i="5" s="1"/>
  <c r="F290" i="5" s="1"/>
  <c r="B291" i="5" s="1"/>
  <c r="C291" i="5" l="1"/>
  <c r="D291" i="5" s="1"/>
  <c r="F291" i="5" s="1"/>
  <c r="B292" i="5" s="1"/>
  <c r="C292" i="5" l="1"/>
  <c r="D292" i="5" s="1"/>
  <c r="F292" i="5" s="1"/>
  <c r="B293" i="5" s="1"/>
  <c r="C293" i="5" l="1"/>
  <c r="D293" i="5" s="1"/>
  <c r="F293" i="5" s="1"/>
  <c r="B294" i="5" s="1"/>
  <c r="C294" i="5" l="1"/>
  <c r="D294" i="5" s="1"/>
  <c r="F294" i="5" s="1"/>
  <c r="B295" i="5" s="1"/>
  <c r="C295" i="5" l="1"/>
  <c r="D295" i="5" s="1"/>
  <c r="F295" i="5" s="1"/>
  <c r="B296" i="5" s="1"/>
  <c r="C296" i="5" l="1"/>
  <c r="D296" i="5" s="1"/>
  <c r="F296" i="5" s="1"/>
  <c r="B297" i="5" s="1"/>
  <c r="C297" i="5" l="1"/>
  <c r="D297" i="5" s="1"/>
  <c r="F297" i="5" s="1"/>
  <c r="B298" i="5" s="1"/>
  <c r="C298" i="5" l="1"/>
  <c r="D298" i="5" s="1"/>
  <c r="F298" i="5" s="1"/>
  <c r="B299" i="5" s="1"/>
  <c r="C299" i="5" l="1"/>
  <c r="D299" i="5" s="1"/>
  <c r="F299" i="5" s="1"/>
  <c r="B300" i="5" s="1"/>
  <c r="C300" i="5" l="1"/>
  <c r="D300" i="5" s="1"/>
  <c r="F300" i="5" s="1"/>
  <c r="B301" i="5" s="1"/>
  <c r="C301" i="5" l="1"/>
  <c r="D301" i="5" s="1"/>
  <c r="F301" i="5" s="1"/>
  <c r="B302" i="5" s="1"/>
  <c r="C302" i="5" l="1"/>
  <c r="D302" i="5" s="1"/>
  <c r="F302" i="5" s="1"/>
  <c r="B303" i="5" s="1"/>
  <c r="C303" i="5" l="1"/>
  <c r="D303" i="5" s="1"/>
  <c r="F303" i="5" s="1"/>
  <c r="B304" i="5" s="1"/>
  <c r="C304" i="5" l="1"/>
  <c r="D304" i="5" s="1"/>
  <c r="F304" i="5" s="1"/>
  <c r="B305" i="5" s="1"/>
  <c r="C305" i="5" l="1"/>
  <c r="D305" i="5" s="1"/>
  <c r="F305" i="5" s="1"/>
  <c r="B306" i="5" s="1"/>
  <c r="C306" i="5" l="1"/>
  <c r="D306" i="5" s="1"/>
  <c r="F306" i="5" s="1"/>
  <c r="B307" i="5" s="1"/>
  <c r="C307" i="5" l="1"/>
  <c r="D307" i="5" s="1"/>
  <c r="F307" i="5" s="1"/>
  <c r="B308" i="5" s="1"/>
  <c r="C308" i="5" l="1"/>
  <c r="D308" i="5" s="1"/>
  <c r="F308" i="5"/>
  <c r="B309" i="5" s="1"/>
  <c r="C309" i="5" l="1"/>
  <c r="D309" i="5" s="1"/>
  <c r="F309" i="5" s="1"/>
  <c r="B310" i="5" s="1"/>
  <c r="C310" i="5" l="1"/>
  <c r="D310" i="5" s="1"/>
  <c r="F310" i="5" s="1"/>
  <c r="B311" i="5" s="1"/>
  <c r="C311" i="5" l="1"/>
  <c r="D311" i="5" s="1"/>
  <c r="F311" i="5" s="1"/>
  <c r="B312" i="5" s="1"/>
  <c r="C312" i="5" l="1"/>
  <c r="D312" i="5" s="1"/>
  <c r="F312" i="5" s="1"/>
  <c r="B313" i="5" s="1"/>
  <c r="C313" i="5" l="1"/>
  <c r="D313" i="5" s="1"/>
  <c r="F313" i="5" s="1"/>
  <c r="B314" i="5" s="1"/>
  <c r="C314" i="5" l="1"/>
  <c r="D314" i="5" s="1"/>
  <c r="F314" i="5" s="1"/>
  <c r="B315" i="5" s="1"/>
  <c r="C315" i="5" l="1"/>
  <c r="D315" i="5" s="1"/>
  <c r="F315" i="5" s="1"/>
  <c r="B316" i="5" s="1"/>
  <c r="C316" i="5" l="1"/>
  <c r="D316" i="5" s="1"/>
  <c r="F316" i="5" s="1"/>
  <c r="B317" i="5" s="1"/>
  <c r="C317" i="5" l="1"/>
  <c r="D317" i="5" s="1"/>
  <c r="F317" i="5" s="1"/>
  <c r="B318" i="5" s="1"/>
  <c r="C318" i="5" l="1"/>
  <c r="D318" i="5" s="1"/>
  <c r="F318" i="5" s="1"/>
  <c r="B319" i="5" s="1"/>
  <c r="C319" i="5" l="1"/>
  <c r="D319" i="5" s="1"/>
  <c r="F319" i="5" s="1"/>
  <c r="B320" i="5" s="1"/>
  <c r="C320" i="5" l="1"/>
  <c r="D320" i="5" s="1"/>
  <c r="F320" i="5" s="1"/>
  <c r="B321" i="5" s="1"/>
  <c r="C321" i="5" l="1"/>
  <c r="D321" i="5" s="1"/>
  <c r="F321" i="5" s="1"/>
  <c r="B322" i="5" s="1"/>
  <c r="C322" i="5" l="1"/>
  <c r="D322" i="5" s="1"/>
  <c r="F322" i="5" s="1"/>
  <c r="B323" i="5" s="1"/>
  <c r="C323" i="5" l="1"/>
  <c r="D323" i="5" s="1"/>
  <c r="F323" i="5" s="1"/>
  <c r="B324" i="5" s="1"/>
  <c r="C324" i="5" l="1"/>
  <c r="D324" i="5" s="1"/>
  <c r="F324" i="5" s="1"/>
  <c r="B325" i="5" s="1"/>
  <c r="C325" i="5" l="1"/>
  <c r="D325" i="5" s="1"/>
  <c r="F325" i="5" s="1"/>
  <c r="B326" i="5" s="1"/>
  <c r="C326" i="5" l="1"/>
  <c r="D326" i="5" s="1"/>
  <c r="F326" i="5" s="1"/>
  <c r="B327" i="5" s="1"/>
  <c r="C327" i="5" l="1"/>
  <c r="D327" i="5" s="1"/>
  <c r="F327" i="5" s="1"/>
  <c r="B328" i="5" s="1"/>
  <c r="C328" i="5" l="1"/>
  <c r="D328" i="5" s="1"/>
  <c r="F328" i="5" s="1"/>
  <c r="B329" i="5" s="1"/>
  <c r="C329" i="5" l="1"/>
  <c r="D329" i="5" s="1"/>
  <c r="F329" i="5" s="1"/>
  <c r="B330" i="5" s="1"/>
  <c r="C330" i="5" l="1"/>
  <c r="D330" i="5" s="1"/>
  <c r="F330" i="5" s="1"/>
  <c r="B331" i="5" s="1"/>
  <c r="C331" i="5" l="1"/>
  <c r="D331" i="5" s="1"/>
  <c r="F331" i="5" s="1"/>
  <c r="B332" i="5" s="1"/>
  <c r="C332" i="5" l="1"/>
  <c r="D332" i="5" s="1"/>
  <c r="F332" i="5" s="1"/>
  <c r="B333" i="5" s="1"/>
  <c r="C333" i="5" l="1"/>
  <c r="D333" i="5" s="1"/>
  <c r="F333" i="5" s="1"/>
  <c r="B334" i="5" s="1"/>
  <c r="C334" i="5" l="1"/>
  <c r="D334" i="5" s="1"/>
  <c r="F334" i="5" s="1"/>
  <c r="B335" i="5" s="1"/>
  <c r="C335" i="5" l="1"/>
  <c r="D335" i="5" s="1"/>
  <c r="F335" i="5" s="1"/>
  <c r="B336" i="5" s="1"/>
  <c r="C336" i="5" l="1"/>
  <c r="D336" i="5" s="1"/>
  <c r="F336" i="5" s="1"/>
  <c r="B337" i="5" s="1"/>
  <c r="C337" i="5" l="1"/>
  <c r="D337" i="5" s="1"/>
  <c r="F337" i="5" s="1"/>
  <c r="B338" i="5" s="1"/>
  <c r="C338" i="5" l="1"/>
  <c r="D338" i="5" s="1"/>
  <c r="F338" i="5" s="1"/>
  <c r="B339" i="5" s="1"/>
  <c r="C339" i="5" l="1"/>
  <c r="D339" i="5" s="1"/>
  <c r="F339" i="5" s="1"/>
  <c r="B340" i="5" s="1"/>
  <c r="C340" i="5" l="1"/>
  <c r="D340" i="5" s="1"/>
  <c r="F340" i="5" s="1"/>
  <c r="B341" i="5" s="1"/>
  <c r="C341" i="5" l="1"/>
  <c r="D341" i="5" s="1"/>
  <c r="F341" i="5" s="1"/>
  <c r="B342" i="5" s="1"/>
  <c r="C342" i="5" l="1"/>
  <c r="D342" i="5" s="1"/>
  <c r="F342" i="5" s="1"/>
  <c r="B343" i="5" s="1"/>
  <c r="C343" i="5" l="1"/>
  <c r="D343" i="5" s="1"/>
  <c r="F343" i="5" s="1"/>
  <c r="B344" i="5" s="1"/>
  <c r="C344" i="5" l="1"/>
  <c r="D344" i="5" s="1"/>
  <c r="F344" i="5" s="1"/>
  <c r="B345" i="5" s="1"/>
  <c r="C345" i="5" l="1"/>
  <c r="D345" i="5" s="1"/>
  <c r="F345" i="5" s="1"/>
  <c r="B346" i="5" s="1"/>
  <c r="C346" i="5" l="1"/>
  <c r="D346" i="5" s="1"/>
  <c r="F346" i="5" s="1"/>
  <c r="B347" i="5" s="1"/>
  <c r="C347" i="5" l="1"/>
  <c r="D347" i="5" s="1"/>
  <c r="F347" i="5" s="1"/>
  <c r="B348" i="5" s="1"/>
  <c r="C348" i="5" l="1"/>
  <c r="D348" i="5" s="1"/>
  <c r="F348" i="5" s="1"/>
  <c r="B349" i="5" s="1"/>
  <c r="C349" i="5" l="1"/>
  <c r="D349" i="5" s="1"/>
  <c r="F349" i="5" s="1"/>
  <c r="B350" i="5" s="1"/>
  <c r="C350" i="5" l="1"/>
  <c r="D350" i="5" s="1"/>
  <c r="F350" i="5" s="1"/>
  <c r="B351" i="5" s="1"/>
  <c r="C351" i="5" l="1"/>
  <c r="D351" i="5" s="1"/>
  <c r="F351" i="5" s="1"/>
  <c r="B352" i="5" s="1"/>
  <c r="C352" i="5" l="1"/>
  <c r="D352" i="5" s="1"/>
  <c r="F352" i="5" s="1"/>
  <c r="B353" i="5" s="1"/>
  <c r="C353" i="5" l="1"/>
  <c r="D353" i="5" s="1"/>
  <c r="F353" i="5" s="1"/>
  <c r="B354" i="5" s="1"/>
  <c r="C354" i="5" l="1"/>
  <c r="D354" i="5" s="1"/>
  <c r="F354" i="5" s="1"/>
  <c r="B355" i="5" s="1"/>
  <c r="C355" i="5" l="1"/>
  <c r="D355" i="5" s="1"/>
  <c r="F355" i="5" s="1"/>
  <c r="B356" i="5" s="1"/>
  <c r="C356" i="5" l="1"/>
  <c r="D356" i="5" s="1"/>
  <c r="F356" i="5" s="1"/>
  <c r="B357" i="5" s="1"/>
  <c r="C357" i="5" l="1"/>
  <c r="D357" i="5" s="1"/>
  <c r="F357" i="5"/>
  <c r="B358" i="5" s="1"/>
  <c r="C358" i="5" l="1"/>
  <c r="D358" i="5" s="1"/>
  <c r="F358" i="5" s="1"/>
  <c r="B359" i="5" s="1"/>
  <c r="C359" i="5" l="1"/>
  <c r="D359" i="5" s="1"/>
  <c r="F359" i="5" s="1"/>
  <c r="B360" i="5" s="1"/>
  <c r="C360" i="5" l="1"/>
  <c r="D360" i="5" s="1"/>
  <c r="F360" i="5" s="1"/>
  <c r="B361" i="5" s="1"/>
  <c r="C361" i="5" l="1"/>
  <c r="D361" i="5" s="1"/>
  <c r="F361" i="5" s="1"/>
  <c r="B362" i="5" s="1"/>
  <c r="C362" i="5" l="1"/>
  <c r="D362" i="5" s="1"/>
  <c r="F362" i="5" s="1"/>
  <c r="B363" i="5" s="1"/>
  <c r="C363" i="5" l="1"/>
  <c r="D363" i="5" s="1"/>
  <c r="F363" i="5" s="1"/>
  <c r="B364" i="5" s="1"/>
  <c r="C364" i="5" l="1"/>
  <c r="D364" i="5" s="1"/>
  <c r="F364" i="5" s="1"/>
  <c r="B365" i="5" s="1"/>
  <c r="C365" i="5" l="1"/>
  <c r="D365" i="5" s="1"/>
  <c r="F365" i="5" s="1"/>
  <c r="B366" i="5" s="1"/>
  <c r="C366" i="5" l="1"/>
  <c r="D366" i="5" s="1"/>
  <c r="F366" i="5" s="1"/>
  <c r="B367" i="5" s="1"/>
  <c r="C367" i="5" l="1"/>
  <c r="D367" i="5" s="1"/>
  <c r="F367" i="5" s="1"/>
  <c r="B368" i="5" s="1"/>
  <c r="C368" i="5" l="1"/>
  <c r="D368" i="5" s="1"/>
  <c r="F368" i="5" s="1"/>
  <c r="B369" i="5" s="1"/>
  <c r="C369" i="5" l="1"/>
  <c r="D369" i="5" s="1"/>
  <c r="F369" i="5" s="1"/>
  <c r="B370" i="5" s="1"/>
  <c r="C370" i="5" l="1"/>
  <c r="D370" i="5" s="1"/>
  <c r="F370" i="5" s="1"/>
  <c r="P15" i="3" l="1"/>
  <c r="O15" i="3"/>
  <c r="N15" i="3"/>
  <c r="M15" i="3"/>
  <c r="L15" i="3"/>
  <c r="K15" i="3"/>
  <c r="J15" i="3"/>
  <c r="I15" i="3"/>
  <c r="H15" i="3"/>
  <c r="G15" i="3"/>
  <c r="F15" i="3"/>
  <c r="P38" i="3"/>
  <c r="O38" i="3"/>
  <c r="N38" i="3"/>
  <c r="M38" i="3"/>
  <c r="L38" i="3"/>
  <c r="K38" i="3"/>
  <c r="J38" i="3"/>
  <c r="I38" i="3"/>
  <c r="H38" i="3"/>
  <c r="G38" i="3"/>
  <c r="F38" i="3"/>
  <c r="K41" i="3" l="1"/>
  <c r="O41" i="3"/>
  <c r="G41" i="3"/>
  <c r="H41" i="3"/>
  <c r="F41" i="3"/>
  <c r="F47" i="3" s="1"/>
  <c r="L41" i="3"/>
  <c r="P41" i="3"/>
  <c r="I41" i="3"/>
  <c r="M41" i="3"/>
  <c r="J41" i="3"/>
  <c r="N41" i="3"/>
</calcChain>
</file>

<file path=xl/sharedStrings.xml><?xml version="1.0" encoding="utf-8"?>
<sst xmlns="http://schemas.openxmlformats.org/spreadsheetml/2006/main" count="108" uniqueCount="89">
  <si>
    <t>Maintenance</t>
  </si>
  <si>
    <t>Chef</t>
  </si>
  <si>
    <t>Food and supplies</t>
  </si>
  <si>
    <t>Events</t>
  </si>
  <si>
    <t xml:space="preserve">Year 1 </t>
  </si>
  <si>
    <t>Yearly cost inflator</t>
  </si>
  <si>
    <t>Other</t>
  </si>
  <si>
    <t>Revenue</t>
  </si>
  <si>
    <t>Expenses</t>
  </si>
  <si>
    <t>Total Revenue</t>
  </si>
  <si>
    <t>Total Expenses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</si>
  <si>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</si>
  <si>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</si>
  <si>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</si>
  <si>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</si>
  <si>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</si>
  <si>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</si>
  <si>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</si>
  <si>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</si>
  <si>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</si>
  <si>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Fundraising</t>
  </si>
  <si>
    <t>Grants</t>
  </si>
  <si>
    <t>Utilities</t>
  </si>
  <si>
    <t>Debt Service</t>
  </si>
  <si>
    <t>Net Income</t>
  </si>
  <si>
    <t>Net Operating Income</t>
  </si>
  <si>
    <t xml:space="preserve"> </t>
  </si>
  <si>
    <t>Principal Balance:</t>
  </si>
  <si>
    <t>Annual Debt Service:</t>
  </si>
  <si>
    <t>Interest Rate:</t>
  </si>
  <si>
    <t>Amortization:</t>
  </si>
  <si>
    <t>Term:</t>
  </si>
  <si>
    <t>interest income</t>
  </si>
  <si>
    <t>Monthly Amortization</t>
  </si>
  <si>
    <t>Quarterly Payment</t>
  </si>
  <si>
    <t>Month</t>
  </si>
  <si>
    <t>Principal Balance</t>
  </si>
  <si>
    <t>Interest</t>
  </si>
  <si>
    <t>Principal</t>
  </si>
  <si>
    <t>Ending Principal</t>
  </si>
  <si>
    <t>Total P&amp;I</t>
  </si>
  <si>
    <t>Payment 1</t>
  </si>
  <si>
    <t>Payment 2</t>
  </si>
  <si>
    <t>Average Monthly Interest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</si>
  <si>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</si>
  <si>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</si>
  <si>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</si>
  <si>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</si>
  <si>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</si>
  <si>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</si>
  <si>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</si>
  <si>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</si>
  <si>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</si>
  <si>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</si>
  <si>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Payment 13</t>
  </si>
  <si>
    <t>Payment 14</t>
  </si>
  <si>
    <t>Payment 15</t>
  </si>
  <si>
    <t>Payment 16</t>
  </si>
  <si>
    <t>Payment 17</t>
  </si>
  <si>
    <t>Payment 18</t>
  </si>
  <si>
    <t>Payment 19</t>
  </si>
  <si>
    <t>Payment 20</t>
  </si>
  <si>
    <t>Payment 21</t>
  </si>
  <si>
    <t>Payment  22</t>
  </si>
  <si>
    <t>Payment 23</t>
  </si>
  <si>
    <t>Payment 24</t>
  </si>
  <si>
    <t>Payment 25</t>
  </si>
  <si>
    <t>Payment 26</t>
  </si>
  <si>
    <t>Payment 27</t>
  </si>
  <si>
    <t>Payment 28</t>
  </si>
  <si>
    <t>Insurance</t>
  </si>
  <si>
    <t>Contributions</t>
  </si>
  <si>
    <t>Revenue from investments</t>
  </si>
  <si>
    <t>Rental income</t>
  </si>
  <si>
    <t>Salaries and related expenses</t>
  </si>
  <si>
    <t>Payroll taxes</t>
  </si>
  <si>
    <t>Artists Stipends</t>
  </si>
  <si>
    <t>Professional fees</t>
  </si>
  <si>
    <t>Contract services</t>
  </si>
  <si>
    <t>Property development</t>
  </si>
  <si>
    <t>Telephone and communications</t>
  </si>
  <si>
    <t>Postage</t>
  </si>
  <si>
    <t>Travel and meeting expenses</t>
  </si>
  <si>
    <t>Investment advisory fees</t>
  </si>
  <si>
    <t>Bank fees</t>
  </si>
  <si>
    <t>Membership fees</t>
  </si>
  <si>
    <t>Other 1</t>
  </si>
  <si>
    <t>Other 2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</si>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</sst>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9" fontId="0" fillId="0" borderId="0" xfId="2" applyFont="1"/>
    <xf numFmtId="44" fontId="0" fillId="0" borderId="0" xfId="1" applyFont="1"/>
    <xf numFmtId="0" fontId="2" fillId="0" borderId="0" xfId="0" applyFont="1" applyAlignment="1">
      <alignment horizontal="center" wrapText="1"/>
    </xf>
    <xf numFmtId="44" fontId="0" fillId="0" borderId="1" xfId="1" applyFont="1" applyBorder="1"/>
    <xf numFmtId="44" fontId="0" fillId="0" borderId="1" xfId="0" applyNumberFormat="1" applyBorder="1"/>
    <xf numFmtId="0" fontId="4" fillId="0" borderId="0" xfId="0" applyFont="1"/>
    <xf numFmtId="44" fontId="0" fillId="0" borderId="0" xfId="0" applyNumberFormat="1"/>
    <xf numFmtId="10" fontId="0" fillId="0" borderId="0" xfId="2" applyNumberFormat="1" applyFont="1"/>
    <xf numFmtId="164" fontId="0" fillId="0" borderId="0" xfId="0" applyNumberForma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3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0" fillId="0" borderId="2" xfId="0" applyBorder="1"/>
    <xf numFmtId="164" fontId="0" fillId="0" borderId="2" xfId="0" applyNumberFormat="1" applyBorder="1"/>
    <xf numFmtId="0" fontId="3" fillId="0" borderId="2" xfId="0" applyFont="1" applyBorder="1"/>
    <xf numFmtId="42" fontId="3" fillId="0" borderId="2" xfId="0" applyNumberFormat="1" applyFont="1" applyBorder="1"/>
    <xf numFmtId="42" fontId="0" fillId="0" borderId="2" xfId="0" applyNumberFormat="1" applyBorder="1"/>
    <xf numFmtId="8" fontId="0" fillId="0" borderId="0" xfId="0" applyNumberFormat="1"/>
    <xf numFmtId="44" fontId="0" fillId="0" borderId="4" xfId="0" applyNumberFormat="1" applyBorder="1"/>
    <xf numFmtId="44" fontId="0" fillId="0" borderId="0" xfId="1" applyFont="1" applyFill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E020-23FE-4D70-86AA-2EFBF20935DE}">
  <dimension ref="C4:P48"/>
  <sheetViews>
    <sheetView tabSelected="1" topLeftCell="B31" workbookViewId="0">
      <selection activeCell="J45" sqref="J45"/>
    </sheetView>
  </sheetViews>
  <sheetFormatPr defaultRowHeight="14.5" x14ac:dyDescent="0.35"/>
  <cols>
    <col min="5" max="5" width="28.90625" customWidth="1"/>
    <col min="6" max="8" width="12.7265625" bestFit="1" customWidth="1"/>
    <col min="9" max="16" width="12.08984375" bestFit="1" customWidth="1"/>
  </cols>
  <sheetData>
    <row r="4" spans="3:16" ht="29" x14ac:dyDescent="0.35">
      <c r="F4" s="1" t="s">
        <v>4</v>
      </c>
      <c r="G4" s="4" t="s">
        <v>5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</row>
    <row r="6" spans="3:16" x14ac:dyDescent="0.35">
      <c r="C6" s="1" t="s">
        <v>7</v>
      </c>
      <c r="F6" s="24" t="s">
        <v>26</v>
      </c>
      <c r="G6" s="2"/>
      <c r="H6" s="3"/>
      <c r="I6" s="3"/>
      <c r="J6" s="3"/>
      <c r="K6" s="3"/>
      <c r="L6" s="3"/>
      <c r="M6" s="3"/>
      <c r="N6" s="3"/>
      <c r="O6" s="3"/>
      <c r="P6" s="3"/>
    </row>
    <row r="7" spans="3:16" x14ac:dyDescent="0.35">
      <c r="C7" s="1"/>
      <c r="D7" t="s">
        <v>71</v>
      </c>
      <c r="F7" s="24">
        <v>1</v>
      </c>
      <c r="G7" s="2">
        <v>0.05</v>
      </c>
      <c r="H7" s="3">
        <f>F7+(F7*$G$7)</f>
        <v>1.05</v>
      </c>
      <c r="I7" s="3">
        <f t="shared" ref="I7:P7" si="0">G7+(G7*$G$7)</f>
        <v>5.2500000000000005E-2</v>
      </c>
      <c r="J7" s="3">
        <f t="shared" si="0"/>
        <v>1.1025</v>
      </c>
      <c r="K7" s="3">
        <f t="shared" si="0"/>
        <v>5.5125000000000007E-2</v>
      </c>
      <c r="L7" s="3">
        <f t="shared" si="0"/>
        <v>1.1576250000000001</v>
      </c>
      <c r="M7" s="3">
        <f t="shared" si="0"/>
        <v>5.7881250000000009E-2</v>
      </c>
      <c r="N7" s="3">
        <f t="shared" si="0"/>
        <v>1.2155062500000002</v>
      </c>
      <c r="O7" s="3">
        <f t="shared" si="0"/>
        <v>6.0775312500000012E-2</v>
      </c>
      <c r="P7" s="3">
        <f t="shared" si="0"/>
        <v>1.2762815625000004</v>
      </c>
    </row>
    <row r="8" spans="3:16" x14ac:dyDescent="0.35">
      <c r="D8" t="s">
        <v>20</v>
      </c>
      <c r="F8" s="3">
        <v>1</v>
      </c>
      <c r="G8" s="2">
        <v>0.02</v>
      </c>
      <c r="H8" s="3">
        <f>F8+(F8*$G$8)</f>
        <v>1.02</v>
      </c>
      <c r="I8" s="3">
        <f t="shared" ref="I8:P8" si="1">G8+(G8*$G$8)</f>
        <v>2.0400000000000001E-2</v>
      </c>
      <c r="J8" s="3">
        <f t="shared" si="1"/>
        <v>1.0404</v>
      </c>
      <c r="K8" s="3">
        <f t="shared" si="1"/>
        <v>2.0808E-2</v>
      </c>
      <c r="L8" s="3">
        <f t="shared" si="1"/>
        <v>1.0612079999999999</v>
      </c>
      <c r="M8" s="3">
        <f t="shared" si="1"/>
        <v>2.1224159999999999E-2</v>
      </c>
      <c r="N8" s="3">
        <f t="shared" si="1"/>
        <v>1.08243216</v>
      </c>
      <c r="O8" s="3">
        <f t="shared" si="1"/>
        <v>2.1648643199999998E-2</v>
      </c>
      <c r="P8" s="3">
        <f t="shared" si="1"/>
        <v>1.1040808032</v>
      </c>
    </row>
    <row r="9" spans="3:16" x14ac:dyDescent="0.35">
      <c r="D9" t="s">
        <v>21</v>
      </c>
      <c r="F9" s="3">
        <v>1</v>
      </c>
      <c r="G9" s="2">
        <v>0.02</v>
      </c>
      <c r="H9" s="3">
        <f>F9+(F9*$G9)</f>
        <v>1.02</v>
      </c>
      <c r="I9" s="3">
        <f>H9+(H9*$G9)</f>
        <v>1.0404</v>
      </c>
      <c r="J9" s="3">
        <f t="shared" ref="J9:P9" si="2">I9+(I9*$G9)</f>
        <v>1.0612079999999999</v>
      </c>
      <c r="K9" s="3">
        <f t="shared" si="2"/>
        <v>1.08243216</v>
      </c>
      <c r="L9" s="3">
        <f t="shared" si="2"/>
        <v>1.1040808032</v>
      </c>
      <c r="M9" s="3">
        <f t="shared" si="2"/>
        <v>1.1261624192640001</v>
      </c>
      <c r="N9" s="3">
        <f t="shared" si="2"/>
        <v>1.14868566764928</v>
      </c>
      <c r="O9" s="3">
        <f t="shared" si="2"/>
        <v>1.1716593810022657</v>
      </c>
      <c r="P9" s="3">
        <f t="shared" si="2"/>
        <v>1.1950925686223111</v>
      </c>
    </row>
    <row r="10" spans="3:16" x14ac:dyDescent="0.35">
      <c r="D10" t="s">
        <v>72</v>
      </c>
      <c r="F10" s="3">
        <v>1</v>
      </c>
      <c r="G10" s="2">
        <v>0.01</v>
      </c>
      <c r="H10" s="3">
        <f t="shared" ref="H8:H13" si="3">F10+(F10*G10)</f>
        <v>1.01</v>
      </c>
      <c r="I10" s="3">
        <f t="shared" ref="I10:P10" si="4">H10+(H10*$G10)</f>
        <v>1.0201</v>
      </c>
      <c r="J10" s="3">
        <f t="shared" si="4"/>
        <v>1.0303009999999999</v>
      </c>
      <c r="K10" s="3">
        <f t="shared" si="4"/>
        <v>1.0406040099999998</v>
      </c>
      <c r="L10" s="3">
        <f t="shared" si="4"/>
        <v>1.0510100500999997</v>
      </c>
      <c r="M10" s="3">
        <f t="shared" si="4"/>
        <v>1.0615201506009997</v>
      </c>
      <c r="N10" s="3">
        <f t="shared" si="4"/>
        <v>1.0721353521070096</v>
      </c>
      <c r="O10" s="3">
        <f t="shared" si="4"/>
        <v>1.0828567056280798</v>
      </c>
      <c r="P10" s="3">
        <f t="shared" si="4"/>
        <v>1.0936852726843607</v>
      </c>
    </row>
    <row r="11" spans="3:16" x14ac:dyDescent="0.35">
      <c r="D11" t="s">
        <v>73</v>
      </c>
      <c r="F11" s="3">
        <v>1</v>
      </c>
      <c r="G11" s="2">
        <v>0.01</v>
      </c>
      <c r="H11" s="3">
        <f t="shared" si="3"/>
        <v>1.01</v>
      </c>
      <c r="I11" s="3">
        <f t="shared" ref="I11:P11" si="5">H11+(H11*$G11)</f>
        <v>1.0201</v>
      </c>
      <c r="J11" s="3">
        <f t="shared" si="5"/>
        <v>1.0303009999999999</v>
      </c>
      <c r="K11" s="3">
        <f t="shared" si="5"/>
        <v>1.0406040099999998</v>
      </c>
      <c r="L11" s="3">
        <f t="shared" si="5"/>
        <v>1.0510100500999997</v>
      </c>
      <c r="M11" s="3">
        <f t="shared" si="5"/>
        <v>1.0615201506009997</v>
      </c>
      <c r="N11" s="3">
        <f t="shared" si="5"/>
        <v>1.0721353521070096</v>
      </c>
      <c r="O11" s="3">
        <f t="shared" si="5"/>
        <v>1.0828567056280798</v>
      </c>
      <c r="P11" s="3">
        <f t="shared" si="5"/>
        <v>1.0936852726843607</v>
      </c>
    </row>
    <row r="12" spans="3:16" x14ac:dyDescent="0.35">
      <c r="D12" t="s">
        <v>3</v>
      </c>
      <c r="F12" s="3">
        <v>1</v>
      </c>
      <c r="G12" s="2">
        <v>0.01</v>
      </c>
      <c r="H12" s="3">
        <f t="shared" si="3"/>
        <v>1.01</v>
      </c>
      <c r="I12" s="3">
        <f t="shared" ref="I12:P12" si="6">H12+(H12*$G12)</f>
        <v>1.0201</v>
      </c>
      <c r="J12" s="3">
        <f t="shared" si="6"/>
        <v>1.0303009999999999</v>
      </c>
      <c r="K12" s="3">
        <f t="shared" si="6"/>
        <v>1.0406040099999998</v>
      </c>
      <c r="L12" s="3">
        <f t="shared" si="6"/>
        <v>1.0510100500999997</v>
      </c>
      <c r="M12" s="3">
        <f t="shared" si="6"/>
        <v>1.0615201506009997</v>
      </c>
      <c r="N12" s="3">
        <f t="shared" si="6"/>
        <v>1.0721353521070096</v>
      </c>
      <c r="O12" s="3">
        <f t="shared" si="6"/>
        <v>1.0828567056280798</v>
      </c>
      <c r="P12" s="3">
        <f t="shared" si="6"/>
        <v>1.0936852726843607</v>
      </c>
    </row>
    <row r="13" spans="3:16" x14ac:dyDescent="0.35">
      <c r="D13" t="s">
        <v>6</v>
      </c>
      <c r="F13" s="3">
        <v>1</v>
      </c>
      <c r="G13" s="2">
        <v>0.01</v>
      </c>
      <c r="H13" s="3">
        <f t="shared" si="3"/>
        <v>1.01</v>
      </c>
      <c r="I13" s="3">
        <f t="shared" ref="I13:P13" si="7">H13+(H13*$G13)</f>
        <v>1.0201</v>
      </c>
      <c r="J13" s="3">
        <f t="shared" si="7"/>
        <v>1.0303009999999999</v>
      </c>
      <c r="K13" s="3">
        <f t="shared" si="7"/>
        <v>1.0406040099999998</v>
      </c>
      <c r="L13" s="3">
        <f t="shared" si="7"/>
        <v>1.0510100500999997</v>
      </c>
      <c r="M13" s="3">
        <f t="shared" si="7"/>
        <v>1.0615201506009997</v>
      </c>
      <c r="N13" s="3">
        <f t="shared" si="7"/>
        <v>1.0721353521070096</v>
      </c>
      <c r="O13" s="3">
        <f t="shared" si="7"/>
        <v>1.0828567056280798</v>
      </c>
      <c r="P13" s="3">
        <f t="shared" si="7"/>
        <v>1.0936852726843607</v>
      </c>
    </row>
    <row r="14" spans="3:16" x14ac:dyDescent="0.35"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26</v>
      </c>
      <c r="N14" t="s">
        <v>26</v>
      </c>
      <c r="O14" t="s">
        <v>26</v>
      </c>
      <c r="P14" t="s">
        <v>26</v>
      </c>
    </row>
    <row r="15" spans="3:16" x14ac:dyDescent="0.35">
      <c r="D15" s="1" t="s">
        <v>9</v>
      </c>
      <c r="F15" s="5">
        <f>SUM(F8:F10)</f>
        <v>3</v>
      </c>
      <c r="G15" s="5">
        <f>SUM(G8:G10)</f>
        <v>0.05</v>
      </c>
      <c r="H15" s="5">
        <f>SUM(H8:H10)</f>
        <v>3.05</v>
      </c>
      <c r="I15" s="5">
        <f>SUM(I8:I10)</f>
        <v>2.0808999999999997</v>
      </c>
      <c r="J15" s="5">
        <f>SUM(J8:J10)</f>
        <v>3.1319089999999994</v>
      </c>
      <c r="K15" s="5">
        <f>SUM(K8:K10)</f>
        <v>2.1438441699999995</v>
      </c>
      <c r="L15" s="5">
        <f>SUM(L8:L10)</f>
        <v>3.2162988532999996</v>
      </c>
      <c r="M15" s="5">
        <f>SUM(M8:M10)</f>
        <v>2.2089067298649998</v>
      </c>
      <c r="N15" s="5">
        <f>SUM(N8:N10)</f>
        <v>3.3032531797562896</v>
      </c>
      <c r="O15" s="5">
        <f>SUM(O8:O10)</f>
        <v>2.2761647298303456</v>
      </c>
      <c r="P15" s="5">
        <f>SUM(P8:P10)</f>
        <v>3.392858644506672</v>
      </c>
    </row>
    <row r="16" spans="3:16" x14ac:dyDescent="0.35">
      <c r="C16" s="1" t="s">
        <v>8</v>
      </c>
    </row>
    <row r="17" spans="5:16" x14ac:dyDescent="0.35">
      <c r="E17" t="s">
        <v>74</v>
      </c>
      <c r="F17">
        <v>1</v>
      </c>
      <c r="G17" s="2">
        <v>0.01</v>
      </c>
      <c r="H17">
        <f t="shared" ref="H17:H36" si="8">F17+(F17*G17)</f>
        <v>1.01</v>
      </c>
      <c r="I17" s="3">
        <f>H17+($G17*H17)</f>
        <v>1.0201</v>
      </c>
      <c r="J17" s="3">
        <f t="shared" ref="J17:P18" si="9">I17+($G17*I17)</f>
        <v>1.0303009999999999</v>
      </c>
      <c r="K17" s="3">
        <f t="shared" si="9"/>
        <v>1.0406040099999998</v>
      </c>
      <c r="L17" s="3">
        <f t="shared" si="9"/>
        <v>1.0510100500999997</v>
      </c>
      <c r="M17" s="3">
        <f t="shared" si="9"/>
        <v>1.0615201506009997</v>
      </c>
      <c r="N17" s="3">
        <f t="shared" si="9"/>
        <v>1.0721353521070096</v>
      </c>
      <c r="O17" s="3">
        <f t="shared" si="9"/>
        <v>1.0828567056280798</v>
      </c>
      <c r="P17" s="3">
        <f t="shared" si="9"/>
        <v>1.0936852726843607</v>
      </c>
    </row>
    <row r="18" spans="5:16" x14ac:dyDescent="0.35">
      <c r="E18" t="s">
        <v>75</v>
      </c>
      <c r="F18">
        <v>1</v>
      </c>
      <c r="G18" s="2">
        <v>0.01</v>
      </c>
      <c r="H18">
        <f t="shared" si="8"/>
        <v>1.01</v>
      </c>
      <c r="I18" s="3">
        <f>H18+($G18*H18)</f>
        <v>1.0201</v>
      </c>
      <c r="J18" s="3">
        <f t="shared" si="9"/>
        <v>1.0303009999999999</v>
      </c>
      <c r="K18" s="3">
        <f t="shared" ref="K18" si="10">J18+($G18*J18)</f>
        <v>1.0406040099999998</v>
      </c>
      <c r="L18" s="3">
        <f t="shared" ref="L18" si="11">K18+($G18*K18)</f>
        <v>1.0510100500999997</v>
      </c>
      <c r="M18" s="3">
        <f t="shared" ref="M18" si="12">L18+($G18*L18)</f>
        <v>1.0615201506009997</v>
      </c>
      <c r="N18" s="3">
        <f t="shared" ref="N18" si="13">M18+($G18*M18)</f>
        <v>1.0721353521070096</v>
      </c>
      <c r="O18" s="3">
        <f t="shared" ref="O18" si="14">N18+($G18*N18)</f>
        <v>1.0828567056280798</v>
      </c>
      <c r="P18" s="3">
        <f t="shared" ref="P18" si="15">O18+($G18*O18)</f>
        <v>1.0936852726843607</v>
      </c>
    </row>
    <row r="19" spans="5:16" x14ac:dyDescent="0.35">
      <c r="E19" t="s">
        <v>76</v>
      </c>
      <c r="F19">
        <v>1</v>
      </c>
      <c r="G19" s="2">
        <v>0.01</v>
      </c>
      <c r="H19">
        <f t="shared" si="8"/>
        <v>1.01</v>
      </c>
      <c r="I19" s="3">
        <f t="shared" ref="I19:P20" si="16">H19+($G19*H19)</f>
        <v>1.0201</v>
      </c>
      <c r="J19" s="3">
        <f t="shared" si="16"/>
        <v>1.0303009999999999</v>
      </c>
      <c r="K19" s="3">
        <f t="shared" si="16"/>
        <v>1.0406040099999998</v>
      </c>
      <c r="L19" s="3">
        <f t="shared" si="16"/>
        <v>1.0510100500999997</v>
      </c>
      <c r="M19" s="3">
        <f t="shared" si="16"/>
        <v>1.0615201506009997</v>
      </c>
      <c r="N19" s="3">
        <f t="shared" si="16"/>
        <v>1.0721353521070096</v>
      </c>
      <c r="O19" s="3">
        <f t="shared" si="16"/>
        <v>1.0828567056280798</v>
      </c>
      <c r="P19" s="3">
        <f t="shared" si="16"/>
        <v>1.0936852726843607</v>
      </c>
    </row>
    <row r="20" spans="5:16" x14ac:dyDescent="0.35">
      <c r="E20" t="s">
        <v>77</v>
      </c>
      <c r="F20">
        <v>1</v>
      </c>
      <c r="G20" s="2">
        <v>0.01</v>
      </c>
      <c r="H20">
        <f t="shared" si="8"/>
        <v>1.01</v>
      </c>
      <c r="I20" s="3">
        <f t="shared" si="16"/>
        <v>1.0201</v>
      </c>
      <c r="J20" s="3">
        <f t="shared" si="16"/>
        <v>1.0303009999999999</v>
      </c>
      <c r="K20" s="3">
        <f t="shared" ref="K20" si="17">J20+($G20*J20)</f>
        <v>1.0406040099999998</v>
      </c>
      <c r="L20" s="3">
        <f t="shared" ref="L20" si="18">K20+($G20*K20)</f>
        <v>1.0510100500999997</v>
      </c>
      <c r="M20" s="3">
        <f t="shared" ref="M20" si="19">L20+($G20*L20)</f>
        <v>1.0615201506009997</v>
      </c>
      <c r="N20" s="3">
        <f t="shared" ref="N20" si="20">M20+($G20*M20)</f>
        <v>1.0721353521070096</v>
      </c>
      <c r="O20" s="3">
        <f t="shared" ref="O20" si="21">N20+($G20*N20)</f>
        <v>1.0828567056280798</v>
      </c>
      <c r="P20" s="3">
        <f t="shared" ref="P20" si="22">O20+($G20*O20)</f>
        <v>1.0936852726843607</v>
      </c>
    </row>
    <row r="21" spans="5:16" x14ac:dyDescent="0.35">
      <c r="E21" t="s">
        <v>22</v>
      </c>
      <c r="F21">
        <v>1</v>
      </c>
      <c r="G21" s="2">
        <v>0.01</v>
      </c>
      <c r="H21">
        <f t="shared" si="8"/>
        <v>1.01</v>
      </c>
      <c r="I21" s="3">
        <f t="shared" ref="I21:P21" si="23">H21+($G21*H21)</f>
        <v>1.0201</v>
      </c>
      <c r="J21" s="3">
        <f t="shared" si="23"/>
        <v>1.0303009999999999</v>
      </c>
      <c r="K21" s="3">
        <f t="shared" si="23"/>
        <v>1.0406040099999998</v>
      </c>
      <c r="L21" s="3">
        <f t="shared" si="23"/>
        <v>1.0510100500999997</v>
      </c>
      <c r="M21" s="3">
        <f t="shared" si="23"/>
        <v>1.0615201506009997</v>
      </c>
      <c r="N21" s="3">
        <f t="shared" si="23"/>
        <v>1.0721353521070096</v>
      </c>
      <c r="O21" s="3">
        <f t="shared" si="23"/>
        <v>1.0828567056280798</v>
      </c>
      <c r="P21" s="3">
        <f t="shared" si="23"/>
        <v>1.0936852726843607</v>
      </c>
    </row>
    <row r="22" spans="5:16" x14ac:dyDescent="0.35">
      <c r="E22" t="s">
        <v>1</v>
      </c>
      <c r="F22">
        <v>1</v>
      </c>
      <c r="G22" s="2">
        <v>0.01</v>
      </c>
      <c r="H22">
        <f t="shared" si="8"/>
        <v>1.01</v>
      </c>
      <c r="I22" s="3">
        <f t="shared" ref="I22:P23" si="24">H22+($G22*H22)</f>
        <v>1.0201</v>
      </c>
      <c r="J22" s="3">
        <f t="shared" si="24"/>
        <v>1.0303009999999999</v>
      </c>
      <c r="K22" s="3">
        <f t="shared" si="24"/>
        <v>1.0406040099999998</v>
      </c>
      <c r="L22" s="3">
        <f t="shared" si="24"/>
        <v>1.0510100500999997</v>
      </c>
      <c r="M22" s="3">
        <f t="shared" si="24"/>
        <v>1.0615201506009997</v>
      </c>
      <c r="N22" s="3">
        <f t="shared" si="24"/>
        <v>1.0721353521070096</v>
      </c>
      <c r="O22" s="3">
        <f t="shared" si="24"/>
        <v>1.0828567056280798</v>
      </c>
      <c r="P22" s="3">
        <f t="shared" si="24"/>
        <v>1.0936852726843607</v>
      </c>
    </row>
    <row r="23" spans="5:16" x14ac:dyDescent="0.35">
      <c r="E23" t="s">
        <v>70</v>
      </c>
      <c r="F23">
        <v>1</v>
      </c>
      <c r="G23" s="2">
        <v>0.01</v>
      </c>
      <c r="H23">
        <f t="shared" si="8"/>
        <v>1.01</v>
      </c>
      <c r="I23" s="3">
        <f t="shared" si="24"/>
        <v>1.0201</v>
      </c>
      <c r="J23" s="3">
        <f t="shared" ref="J23" si="25">I23+($G23*I23)</f>
        <v>1.0303009999999999</v>
      </c>
      <c r="K23" s="3">
        <f t="shared" ref="K23" si="26">J23+($G23*J23)</f>
        <v>1.0406040099999998</v>
      </c>
      <c r="L23" s="3">
        <f t="shared" ref="L23" si="27">K23+($G23*K23)</f>
        <v>1.0510100500999997</v>
      </c>
      <c r="M23" s="3">
        <f t="shared" ref="M23" si="28">L23+($G23*L23)</f>
        <v>1.0615201506009997</v>
      </c>
      <c r="N23" s="3">
        <f t="shared" ref="N23" si="29">M23+($G23*M23)</f>
        <v>1.0721353521070096</v>
      </c>
      <c r="O23" s="3">
        <f t="shared" ref="O23" si="30">N23+($G23*N23)</f>
        <v>1.0828567056280798</v>
      </c>
      <c r="P23" s="3">
        <f t="shared" ref="P23" si="31">O23+($G23*O23)</f>
        <v>1.0936852726843607</v>
      </c>
    </row>
    <row r="24" spans="5:16" x14ac:dyDescent="0.35">
      <c r="E24" t="s">
        <v>2</v>
      </c>
      <c r="F24">
        <v>1</v>
      </c>
      <c r="G24" s="2">
        <v>0.01</v>
      </c>
      <c r="H24">
        <f t="shared" si="8"/>
        <v>1.01</v>
      </c>
      <c r="I24" s="3">
        <f t="shared" ref="I24:P24" si="32">H24+($G24*H24)</f>
        <v>1.0201</v>
      </c>
      <c r="J24" s="3">
        <f t="shared" si="32"/>
        <v>1.0303009999999999</v>
      </c>
      <c r="K24" s="3">
        <f t="shared" si="32"/>
        <v>1.0406040099999998</v>
      </c>
      <c r="L24" s="3">
        <f t="shared" si="32"/>
        <v>1.0510100500999997</v>
      </c>
      <c r="M24" s="3">
        <f t="shared" si="32"/>
        <v>1.0615201506009997</v>
      </c>
      <c r="N24" s="3">
        <f t="shared" si="32"/>
        <v>1.0721353521070096</v>
      </c>
      <c r="O24" s="3">
        <f t="shared" si="32"/>
        <v>1.0828567056280798</v>
      </c>
      <c r="P24" s="3">
        <f t="shared" si="32"/>
        <v>1.0936852726843607</v>
      </c>
    </row>
    <row r="25" spans="5:16" x14ac:dyDescent="0.35">
      <c r="E25" t="s">
        <v>3</v>
      </c>
      <c r="F25">
        <v>1</v>
      </c>
      <c r="G25" s="2">
        <v>0.01</v>
      </c>
      <c r="H25">
        <f t="shared" si="8"/>
        <v>1.01</v>
      </c>
      <c r="I25" s="3">
        <f t="shared" ref="I25:P35" si="33">H25+($G25*H25)</f>
        <v>1.0201</v>
      </c>
      <c r="J25" s="3">
        <f t="shared" si="33"/>
        <v>1.0303009999999999</v>
      </c>
      <c r="K25" s="3">
        <f t="shared" si="33"/>
        <v>1.0406040099999998</v>
      </c>
      <c r="L25" s="3">
        <f t="shared" si="33"/>
        <v>1.0510100500999997</v>
      </c>
      <c r="M25" s="3">
        <f t="shared" si="33"/>
        <v>1.0615201506009997</v>
      </c>
      <c r="N25" s="3">
        <f t="shared" si="33"/>
        <v>1.0721353521070096</v>
      </c>
      <c r="O25" s="3">
        <f t="shared" si="33"/>
        <v>1.0828567056280798</v>
      </c>
      <c r="P25" s="3">
        <f t="shared" si="33"/>
        <v>1.0936852726843607</v>
      </c>
    </row>
    <row r="26" spans="5:16" x14ac:dyDescent="0.35">
      <c r="E26" t="s">
        <v>0</v>
      </c>
      <c r="F26">
        <v>1</v>
      </c>
      <c r="G26" s="2">
        <v>0.01</v>
      </c>
      <c r="H26">
        <f t="shared" si="8"/>
        <v>1.01</v>
      </c>
      <c r="I26" s="3">
        <f t="shared" ref="I26:K35" si="34">H26+($G26*H26)</f>
        <v>1.0201</v>
      </c>
      <c r="J26" s="3">
        <f t="shared" si="34"/>
        <v>1.0303009999999999</v>
      </c>
      <c r="K26" s="3">
        <f t="shared" si="34"/>
        <v>1.0406040099999998</v>
      </c>
      <c r="L26" s="3">
        <f t="shared" si="33"/>
        <v>1.0510100500999997</v>
      </c>
      <c r="M26" s="3">
        <f t="shared" si="33"/>
        <v>1.0615201506009997</v>
      </c>
      <c r="N26" s="3">
        <f t="shared" si="33"/>
        <v>1.0721353521070096</v>
      </c>
      <c r="O26" s="3">
        <f t="shared" si="33"/>
        <v>1.0828567056280798</v>
      </c>
      <c r="P26" s="3">
        <f t="shared" si="33"/>
        <v>1.0936852726843607</v>
      </c>
    </row>
    <row r="27" spans="5:16" x14ac:dyDescent="0.35">
      <c r="E27" t="s">
        <v>80</v>
      </c>
      <c r="F27">
        <v>1</v>
      </c>
      <c r="G27" s="2">
        <v>0.01</v>
      </c>
      <c r="H27">
        <f t="shared" si="8"/>
        <v>1.01</v>
      </c>
      <c r="I27" s="3">
        <f t="shared" si="34"/>
        <v>1.0201</v>
      </c>
      <c r="J27" s="3">
        <f t="shared" si="34"/>
        <v>1.0303009999999999</v>
      </c>
      <c r="K27" s="3">
        <f t="shared" ref="K27:K35" si="35">J27+($G27*J27)</f>
        <v>1.0406040099999998</v>
      </c>
      <c r="L27" s="3">
        <f t="shared" si="33"/>
        <v>1.0510100500999997</v>
      </c>
      <c r="M27" s="3">
        <f t="shared" si="33"/>
        <v>1.0615201506009997</v>
      </c>
      <c r="N27" s="3">
        <f t="shared" si="33"/>
        <v>1.0721353521070096</v>
      </c>
      <c r="O27" s="3">
        <f t="shared" si="33"/>
        <v>1.0828567056280798</v>
      </c>
      <c r="P27" s="3">
        <f t="shared" si="33"/>
        <v>1.0936852726843607</v>
      </c>
    </row>
    <row r="28" spans="5:16" x14ac:dyDescent="0.35">
      <c r="E28" t="s">
        <v>81</v>
      </c>
      <c r="F28">
        <v>1</v>
      </c>
      <c r="G28" s="2">
        <v>0.01</v>
      </c>
      <c r="H28">
        <f t="shared" si="8"/>
        <v>1.01</v>
      </c>
      <c r="I28" s="3">
        <f t="shared" si="34"/>
        <v>1.0201</v>
      </c>
      <c r="J28" s="3">
        <f t="shared" si="34"/>
        <v>1.0303009999999999</v>
      </c>
      <c r="K28" s="3">
        <f t="shared" si="35"/>
        <v>1.0406040099999998</v>
      </c>
      <c r="L28" s="3">
        <f t="shared" si="33"/>
        <v>1.0510100500999997</v>
      </c>
      <c r="M28" s="3">
        <f t="shared" si="33"/>
        <v>1.0615201506009997</v>
      </c>
      <c r="N28" s="3">
        <f t="shared" si="33"/>
        <v>1.0721353521070096</v>
      </c>
      <c r="O28" s="3">
        <f t="shared" si="33"/>
        <v>1.0828567056280798</v>
      </c>
      <c r="P28" s="3">
        <f t="shared" si="33"/>
        <v>1.0936852726843607</v>
      </c>
    </row>
    <row r="29" spans="5:16" x14ac:dyDescent="0.35">
      <c r="E29" t="s">
        <v>78</v>
      </c>
      <c r="F29">
        <v>1</v>
      </c>
      <c r="G29" s="2">
        <v>0.01</v>
      </c>
      <c r="H29">
        <f t="shared" si="8"/>
        <v>1.01</v>
      </c>
      <c r="I29" s="3">
        <f t="shared" si="34"/>
        <v>1.0201</v>
      </c>
      <c r="J29" s="3">
        <f t="shared" si="34"/>
        <v>1.0303009999999999</v>
      </c>
      <c r="K29" s="3">
        <f t="shared" si="35"/>
        <v>1.0406040099999998</v>
      </c>
      <c r="L29" s="3">
        <f t="shared" si="33"/>
        <v>1.0510100500999997</v>
      </c>
      <c r="M29" s="3">
        <f t="shared" si="33"/>
        <v>1.0615201506009997</v>
      </c>
      <c r="N29" s="3">
        <f t="shared" si="33"/>
        <v>1.0721353521070096</v>
      </c>
      <c r="O29" s="3">
        <f t="shared" si="33"/>
        <v>1.0828567056280798</v>
      </c>
      <c r="P29" s="3">
        <f t="shared" si="33"/>
        <v>1.0936852726843607</v>
      </c>
    </row>
    <row r="30" spans="5:16" x14ac:dyDescent="0.35">
      <c r="E30" t="s">
        <v>79</v>
      </c>
      <c r="F30">
        <v>1</v>
      </c>
      <c r="G30" s="2">
        <v>0.01</v>
      </c>
      <c r="H30">
        <f t="shared" si="8"/>
        <v>1.01</v>
      </c>
      <c r="I30" s="3">
        <f t="shared" si="34"/>
        <v>1.0201</v>
      </c>
      <c r="J30" s="3">
        <f t="shared" si="34"/>
        <v>1.0303009999999999</v>
      </c>
      <c r="K30" s="3">
        <f t="shared" si="35"/>
        <v>1.0406040099999998</v>
      </c>
      <c r="L30" s="3">
        <f t="shared" si="33"/>
        <v>1.0510100500999997</v>
      </c>
      <c r="M30" s="3">
        <f t="shared" si="33"/>
        <v>1.0615201506009997</v>
      </c>
      <c r="N30" s="3">
        <f t="shared" si="33"/>
        <v>1.0721353521070096</v>
      </c>
      <c r="O30" s="3">
        <f t="shared" si="33"/>
        <v>1.0828567056280798</v>
      </c>
      <c r="P30" s="3">
        <f t="shared" si="33"/>
        <v>1.0936852726843607</v>
      </c>
    </row>
    <row r="31" spans="5:16" x14ac:dyDescent="0.35">
      <c r="E31" t="s">
        <v>82</v>
      </c>
      <c r="F31">
        <v>1</v>
      </c>
      <c r="G31" s="2">
        <v>0.01</v>
      </c>
      <c r="H31">
        <f t="shared" si="8"/>
        <v>1.01</v>
      </c>
      <c r="I31" s="3">
        <f t="shared" si="34"/>
        <v>1.0201</v>
      </c>
      <c r="J31" s="3">
        <f t="shared" si="34"/>
        <v>1.0303009999999999</v>
      </c>
      <c r="K31" s="3">
        <f t="shared" si="35"/>
        <v>1.0406040099999998</v>
      </c>
      <c r="L31" s="3">
        <f t="shared" si="33"/>
        <v>1.0510100500999997</v>
      </c>
      <c r="M31" s="3">
        <f t="shared" si="33"/>
        <v>1.0615201506009997</v>
      </c>
      <c r="N31" s="3">
        <f t="shared" si="33"/>
        <v>1.0721353521070096</v>
      </c>
      <c r="O31" s="3">
        <f t="shared" si="33"/>
        <v>1.0828567056280798</v>
      </c>
      <c r="P31" s="3">
        <f t="shared" si="33"/>
        <v>1.0936852726843607</v>
      </c>
    </row>
    <row r="32" spans="5:16" x14ac:dyDescent="0.35">
      <c r="E32" t="s">
        <v>83</v>
      </c>
      <c r="F32">
        <v>1</v>
      </c>
      <c r="G32" s="2">
        <v>0.01</v>
      </c>
      <c r="H32">
        <f t="shared" si="8"/>
        <v>1.01</v>
      </c>
      <c r="I32" s="3">
        <f t="shared" si="34"/>
        <v>1.0201</v>
      </c>
      <c r="J32" s="3">
        <f t="shared" si="34"/>
        <v>1.0303009999999999</v>
      </c>
      <c r="K32" s="3">
        <f t="shared" si="35"/>
        <v>1.0406040099999998</v>
      </c>
      <c r="L32" s="3">
        <f t="shared" si="33"/>
        <v>1.0510100500999997</v>
      </c>
      <c r="M32" s="3">
        <f t="shared" si="33"/>
        <v>1.0615201506009997</v>
      </c>
      <c r="N32" s="3">
        <f t="shared" si="33"/>
        <v>1.0721353521070096</v>
      </c>
      <c r="O32" s="3">
        <f t="shared" si="33"/>
        <v>1.0828567056280798</v>
      </c>
      <c r="P32" s="3">
        <f t="shared" si="33"/>
        <v>1.0936852726843607</v>
      </c>
    </row>
    <row r="33" spans="3:16" x14ac:dyDescent="0.35">
      <c r="E33" t="s">
        <v>84</v>
      </c>
      <c r="F33">
        <v>1</v>
      </c>
      <c r="G33" s="2">
        <v>0.01</v>
      </c>
      <c r="H33">
        <f t="shared" si="8"/>
        <v>1.01</v>
      </c>
      <c r="I33" s="3">
        <f t="shared" si="34"/>
        <v>1.0201</v>
      </c>
      <c r="J33" s="3">
        <f t="shared" si="34"/>
        <v>1.0303009999999999</v>
      </c>
      <c r="K33" s="3">
        <f t="shared" si="35"/>
        <v>1.0406040099999998</v>
      </c>
      <c r="L33" s="3">
        <f t="shared" si="33"/>
        <v>1.0510100500999997</v>
      </c>
      <c r="M33" s="3">
        <f t="shared" si="33"/>
        <v>1.0615201506009997</v>
      </c>
      <c r="N33" s="3">
        <f t="shared" si="33"/>
        <v>1.0721353521070096</v>
      </c>
      <c r="O33" s="3">
        <f t="shared" si="33"/>
        <v>1.0828567056280798</v>
      </c>
      <c r="P33" s="3">
        <f t="shared" si="33"/>
        <v>1.0936852726843607</v>
      </c>
    </row>
    <row r="34" spans="3:16" x14ac:dyDescent="0.35">
      <c r="E34" t="s">
        <v>85</v>
      </c>
      <c r="F34">
        <v>1</v>
      </c>
      <c r="G34" s="2">
        <v>0.01</v>
      </c>
      <c r="H34">
        <f t="shared" si="8"/>
        <v>1.01</v>
      </c>
      <c r="I34" s="3">
        <f t="shared" si="34"/>
        <v>1.0201</v>
      </c>
      <c r="J34" s="3">
        <f t="shared" si="34"/>
        <v>1.0303009999999999</v>
      </c>
      <c r="K34" s="3">
        <f t="shared" si="35"/>
        <v>1.0406040099999998</v>
      </c>
      <c r="L34" s="3">
        <f t="shared" si="33"/>
        <v>1.0510100500999997</v>
      </c>
      <c r="M34" s="3">
        <f t="shared" si="33"/>
        <v>1.0615201506009997</v>
      </c>
      <c r="N34" s="3">
        <f t="shared" si="33"/>
        <v>1.0721353521070096</v>
      </c>
      <c r="O34" s="3">
        <f t="shared" si="33"/>
        <v>1.0828567056280798</v>
      </c>
      <c r="P34" s="3">
        <f t="shared" si="33"/>
        <v>1.0936852726843607</v>
      </c>
    </row>
    <row r="35" spans="3:16" x14ac:dyDescent="0.35">
      <c r="E35" t="s">
        <v>86</v>
      </c>
      <c r="F35">
        <v>1</v>
      </c>
      <c r="G35" s="2">
        <v>0.01</v>
      </c>
      <c r="H35">
        <f t="shared" si="8"/>
        <v>1.01</v>
      </c>
      <c r="I35" s="3">
        <f t="shared" si="34"/>
        <v>1.0201</v>
      </c>
      <c r="J35" s="3">
        <f t="shared" si="34"/>
        <v>1.0303009999999999</v>
      </c>
      <c r="K35" s="3">
        <f t="shared" si="35"/>
        <v>1.0406040099999998</v>
      </c>
      <c r="L35" s="3">
        <f t="shared" si="33"/>
        <v>1.0510100500999997</v>
      </c>
      <c r="M35" s="3">
        <f t="shared" si="33"/>
        <v>1.0615201506009997</v>
      </c>
      <c r="N35" s="3">
        <f t="shared" si="33"/>
        <v>1.0721353521070096</v>
      </c>
      <c r="O35" s="3">
        <f t="shared" si="33"/>
        <v>1.0828567056280798</v>
      </c>
      <c r="P35" s="3">
        <f t="shared" si="33"/>
        <v>1.0936852726843607</v>
      </c>
    </row>
    <row r="36" spans="3:16" x14ac:dyDescent="0.35">
      <c r="E36" t="s">
        <v>87</v>
      </c>
      <c r="F36">
        <v>1</v>
      </c>
      <c r="G36" s="2">
        <v>0.01</v>
      </c>
      <c r="H36">
        <f t="shared" si="8"/>
        <v>1.01</v>
      </c>
      <c r="I36" s="3">
        <f t="shared" ref="I36:P36" si="36">H36+($G36*H36)</f>
        <v>1.0201</v>
      </c>
      <c r="J36" s="3">
        <f t="shared" si="36"/>
        <v>1.0303009999999999</v>
      </c>
      <c r="K36" s="3">
        <f t="shared" si="36"/>
        <v>1.0406040099999998</v>
      </c>
      <c r="L36" s="3">
        <f t="shared" si="36"/>
        <v>1.0510100500999997</v>
      </c>
      <c r="M36" s="3">
        <f t="shared" si="36"/>
        <v>1.0615201506009997</v>
      </c>
      <c r="N36" s="3">
        <f t="shared" si="36"/>
        <v>1.0721353521070096</v>
      </c>
      <c r="O36" s="3">
        <f t="shared" si="36"/>
        <v>1.0828567056280798</v>
      </c>
      <c r="P36" s="3">
        <f t="shared" si="36"/>
        <v>1.0936852726843607</v>
      </c>
    </row>
    <row r="38" spans="3:16" x14ac:dyDescent="0.35">
      <c r="D38" s="1" t="s">
        <v>10</v>
      </c>
      <c r="F38" s="5">
        <f>SUM(F17:F36)</f>
        <v>20</v>
      </c>
      <c r="G38" s="5">
        <f t="shared" ref="G38:P38" si="37">SUM(G17:G36)</f>
        <v>0.20000000000000004</v>
      </c>
      <c r="H38" s="5">
        <f t="shared" si="37"/>
        <v>20.200000000000006</v>
      </c>
      <c r="I38" s="5">
        <f t="shared" si="37"/>
        <v>20.401999999999994</v>
      </c>
      <c r="J38" s="5">
        <f t="shared" si="37"/>
        <v>20.606020000000004</v>
      </c>
      <c r="K38" s="5">
        <f t="shared" si="37"/>
        <v>20.81208019999999</v>
      </c>
      <c r="L38" s="5">
        <f t="shared" si="37"/>
        <v>21.020201002</v>
      </c>
      <c r="M38" s="5">
        <f t="shared" si="37"/>
        <v>21.230403012019988</v>
      </c>
      <c r="N38" s="5">
        <f t="shared" si="37"/>
        <v>21.442707042140199</v>
      </c>
      <c r="O38" s="5">
        <f t="shared" si="37"/>
        <v>21.657134112561589</v>
      </c>
      <c r="P38" s="5">
        <f t="shared" si="37"/>
        <v>21.873705453687219</v>
      </c>
    </row>
    <row r="41" spans="3:16" x14ac:dyDescent="0.35">
      <c r="C41" s="1" t="s">
        <v>25</v>
      </c>
      <c r="F41" s="6">
        <f>F15-F38</f>
        <v>-17</v>
      </c>
      <c r="G41" s="6">
        <f t="shared" ref="G41:P41" si="38">G15-G38</f>
        <v>-0.15000000000000002</v>
      </c>
      <c r="H41" s="6">
        <f t="shared" si="38"/>
        <v>-17.150000000000006</v>
      </c>
      <c r="I41" s="6">
        <f t="shared" si="38"/>
        <v>-18.321099999999994</v>
      </c>
      <c r="J41" s="6">
        <f t="shared" si="38"/>
        <v>-17.474111000000004</v>
      </c>
      <c r="K41" s="6">
        <f t="shared" si="38"/>
        <v>-18.668236029999989</v>
      </c>
      <c r="L41" s="6">
        <f t="shared" si="38"/>
        <v>-17.803902148700001</v>
      </c>
      <c r="M41" s="6">
        <f t="shared" si="38"/>
        <v>-19.021496282154988</v>
      </c>
      <c r="N41" s="6">
        <f t="shared" si="38"/>
        <v>-18.13945386238391</v>
      </c>
      <c r="O41" s="6">
        <f t="shared" si="38"/>
        <v>-19.380969382731244</v>
      </c>
      <c r="P41" s="6">
        <f t="shared" si="38"/>
        <v>-18.480846809180548</v>
      </c>
    </row>
    <row r="43" spans="3:16" x14ac:dyDescent="0.35">
      <c r="C43" s="1" t="s">
        <v>23</v>
      </c>
      <c r="F43" s="5">
        <f>'Debt Assumptions'!$F$4</f>
        <v>133224.60232997933</v>
      </c>
      <c r="G43" s="5" t="s">
        <v>26</v>
      </c>
      <c r="H43" s="5">
        <f>'Debt Assumptions'!$F$4</f>
        <v>133224.60232997933</v>
      </c>
      <c r="I43" s="5">
        <f>'Debt Assumptions'!$F$4</f>
        <v>133224.60232997933</v>
      </c>
      <c r="J43" s="5">
        <f>'Debt Assumptions'!$F$4</f>
        <v>133224.60232997933</v>
      </c>
      <c r="K43" s="5">
        <f>'Debt Assumptions'!$F$4</f>
        <v>133224.60232997933</v>
      </c>
      <c r="L43" s="5">
        <f>'Debt Assumptions'!$F$4</f>
        <v>133224.60232997933</v>
      </c>
      <c r="M43" s="5">
        <f>'Debt Assumptions'!$F$4</f>
        <v>133224.60232997933</v>
      </c>
      <c r="N43" s="5">
        <f>'Debt Assumptions'!$F$4</f>
        <v>133224.60232997933</v>
      </c>
      <c r="O43" s="5">
        <f>'Debt Assumptions'!$F$4</f>
        <v>133224.60232997933</v>
      </c>
      <c r="P43" s="5">
        <f>'Debt Assumptions'!$F$4</f>
        <v>133224.60232997933</v>
      </c>
    </row>
    <row r="44" spans="3:16" x14ac:dyDescent="0.35">
      <c r="C44" s="1"/>
    </row>
    <row r="46" spans="3:16" x14ac:dyDescent="0.35">
      <c r="C46" s="1"/>
      <c r="G46" t="s">
        <v>26</v>
      </c>
    </row>
    <row r="47" spans="3:16" ht="15" thickBot="1" x14ac:dyDescent="0.4">
      <c r="C47" s="1" t="s">
        <v>24</v>
      </c>
      <c r="F47" s="23">
        <f>F41-F43</f>
        <v>-133241.60232997933</v>
      </c>
      <c r="G47" s="23" t="s">
        <v>26</v>
      </c>
      <c r="H47" s="23">
        <f>H41-H43</f>
        <v>-133241.75232997932</v>
      </c>
      <c r="I47" s="23">
        <f t="shared" ref="I47:P47" si="39">I41-I43</f>
        <v>-133242.92342997933</v>
      </c>
      <c r="J47" s="23">
        <f t="shared" si="39"/>
        <v>-133242.07644097932</v>
      </c>
      <c r="K47" s="23">
        <f t="shared" si="39"/>
        <v>-133243.27056600933</v>
      </c>
      <c r="L47" s="23">
        <f t="shared" si="39"/>
        <v>-133242.40623212804</v>
      </c>
      <c r="M47" s="23">
        <f t="shared" si="39"/>
        <v>-133243.62382626149</v>
      </c>
      <c r="N47" s="23">
        <f t="shared" si="39"/>
        <v>-133242.74178384172</v>
      </c>
      <c r="O47" s="23">
        <f t="shared" si="39"/>
        <v>-133243.98329936207</v>
      </c>
      <c r="P47" s="23">
        <f t="shared" si="39"/>
        <v>-133243.08317678852</v>
      </c>
    </row>
    <row r="48" spans="3:16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4CA2-1CE9-4F5F-B7A5-2311878C66B9}">
  <dimension ref="A1:R372"/>
  <sheetViews>
    <sheetView workbookViewId="0">
      <selection activeCell="A2" sqref="A2"/>
    </sheetView>
  </sheetViews>
  <sheetFormatPr defaultRowHeight="14.5" x14ac:dyDescent="0.35"/>
  <cols>
    <col min="1" max="2" width="17.36328125" customWidth="1"/>
    <col min="3" max="3" width="11.90625" customWidth="1"/>
    <col min="4" max="4" width="11.54296875" customWidth="1"/>
    <col min="5" max="5" width="12.90625" customWidth="1"/>
    <col min="6" max="6" width="16.08984375" customWidth="1"/>
    <col min="8" max="8" width="11.54296875" customWidth="1"/>
    <col min="9" max="9" width="12.453125" customWidth="1"/>
    <col min="10" max="10" width="12.36328125" customWidth="1"/>
    <col min="11" max="11" width="16.54296875" customWidth="1"/>
    <col min="16" max="16" width="14.453125" customWidth="1"/>
  </cols>
  <sheetData>
    <row r="1" spans="1:17" x14ac:dyDescent="0.35">
      <c r="A1" s="7" t="s">
        <v>88</v>
      </c>
    </row>
    <row r="2" spans="1:17" x14ac:dyDescent="0.35">
      <c r="A2" s="7"/>
    </row>
    <row r="3" spans="1:17" x14ac:dyDescent="0.35">
      <c r="A3" s="7"/>
    </row>
    <row r="4" spans="1:17" x14ac:dyDescent="0.35">
      <c r="A4" t="s">
        <v>27</v>
      </c>
      <c r="B4" s="8">
        <v>1000000</v>
      </c>
      <c r="D4" t="s">
        <v>28</v>
      </c>
      <c r="F4" s="8">
        <f>12*E11</f>
        <v>133224.60232997933</v>
      </c>
    </row>
    <row r="5" spans="1:17" x14ac:dyDescent="0.35">
      <c r="A5" t="s">
        <v>29</v>
      </c>
      <c r="B5" s="9">
        <v>0.06</v>
      </c>
    </row>
    <row r="6" spans="1:17" x14ac:dyDescent="0.35">
      <c r="A6" t="s">
        <v>30</v>
      </c>
      <c r="B6">
        <v>10</v>
      </c>
    </row>
    <row r="7" spans="1:17" x14ac:dyDescent="0.35">
      <c r="A7" t="s">
        <v>31</v>
      </c>
      <c r="B7">
        <v>10</v>
      </c>
      <c r="P7" t="s">
        <v>32</v>
      </c>
      <c r="Q7" s="10">
        <f>SUM(C11:C22)</f>
        <v>57952.381557291621</v>
      </c>
    </row>
    <row r="8" spans="1:17" ht="15" thickBot="1" x14ac:dyDescent="0.4"/>
    <row r="9" spans="1:17" ht="15" thickBot="1" x14ac:dyDescent="0.4">
      <c r="A9" s="25" t="s">
        <v>33</v>
      </c>
      <c r="B9" s="26"/>
      <c r="C9" s="26"/>
      <c r="D9" s="26"/>
      <c r="E9" s="26"/>
      <c r="F9" s="27"/>
      <c r="G9" t="s">
        <v>26</v>
      </c>
      <c r="H9" s="28" t="s">
        <v>34</v>
      </c>
      <c r="I9" s="29"/>
      <c r="J9" s="29"/>
      <c r="K9" s="30"/>
    </row>
    <row r="10" spans="1:17" ht="15" thickBot="1" x14ac:dyDescent="0.4">
      <c r="A10" s="11" t="s">
        <v>35</v>
      </c>
      <c r="B10" s="11" t="s">
        <v>36</v>
      </c>
      <c r="C10" s="12" t="s">
        <v>37</v>
      </c>
      <c r="D10" s="12" t="s">
        <v>38</v>
      </c>
      <c r="E10" s="11" t="s">
        <v>23</v>
      </c>
      <c r="F10" s="11" t="s">
        <v>39</v>
      </c>
      <c r="G10" s="13" t="s">
        <v>26</v>
      </c>
      <c r="H10" s="14" t="s">
        <v>37</v>
      </c>
      <c r="I10" s="15" t="s">
        <v>38</v>
      </c>
      <c r="J10" s="15" t="s">
        <v>40</v>
      </c>
      <c r="K10" s="16" t="s">
        <v>39</v>
      </c>
    </row>
    <row r="11" spans="1:17" x14ac:dyDescent="0.35">
      <c r="A11" s="17">
        <v>1</v>
      </c>
      <c r="B11" s="18">
        <f>B4</f>
        <v>1000000</v>
      </c>
      <c r="C11" s="18">
        <f>(B11*$B$5)/12</f>
        <v>5000</v>
      </c>
      <c r="D11" s="18">
        <f>E11-C11</f>
        <v>6102.0501941649436</v>
      </c>
      <c r="E11" s="18">
        <f t="shared" ref="E11:E74" si="0">PMT($B$5/12,$B$6*12,-$B$11)</f>
        <v>11102.050194164944</v>
      </c>
      <c r="F11" s="18">
        <f>B11-D11</f>
        <v>993897.94980583503</v>
      </c>
    </row>
    <row r="12" spans="1:17" x14ac:dyDescent="0.35">
      <c r="A12" s="17">
        <v>2</v>
      </c>
      <c r="B12" s="18">
        <f>F11</f>
        <v>993897.94980583503</v>
      </c>
      <c r="C12" s="18">
        <f t="shared" ref="C12:C75" si="1">(B12*$B$5)/12</f>
        <v>4969.4897490291751</v>
      </c>
      <c r="D12" s="18">
        <f t="shared" ref="D12:D75" si="2">E12-C12</f>
        <v>6132.5604451357685</v>
      </c>
      <c r="E12" s="18">
        <f t="shared" si="0"/>
        <v>11102.050194164944</v>
      </c>
      <c r="F12" s="18">
        <f t="shared" ref="F12:F75" si="3">B12-D12</f>
        <v>987765.38936069922</v>
      </c>
      <c r="P12" s="8">
        <f>SUM(C11:C22)*75</f>
        <v>4346428.6167968716</v>
      </c>
    </row>
    <row r="13" spans="1:17" x14ac:dyDescent="0.35">
      <c r="A13" s="17">
        <v>3</v>
      </c>
      <c r="B13" s="18">
        <f t="shared" ref="B13:B76" si="4">F12</f>
        <v>987765.38936069922</v>
      </c>
      <c r="C13" s="18">
        <f t="shared" si="1"/>
        <v>4938.826946803496</v>
      </c>
      <c r="D13" s="18">
        <f t="shared" si="2"/>
        <v>6163.2232473614476</v>
      </c>
      <c r="E13" s="18">
        <f t="shared" si="0"/>
        <v>11102.050194164944</v>
      </c>
      <c r="F13" s="18">
        <f t="shared" si="3"/>
        <v>981602.16611333773</v>
      </c>
      <c r="H13" s="10">
        <f>SUM(C11:C13)</f>
        <v>14908.316695832671</v>
      </c>
      <c r="I13" s="10">
        <f t="shared" ref="I13:J13" si="5">SUM(D11:D13)</f>
        <v>18397.83388666216</v>
      </c>
      <c r="J13" s="10">
        <f t="shared" si="5"/>
        <v>33306.150582494833</v>
      </c>
      <c r="K13" s="10">
        <f>F13</f>
        <v>981602.16611333773</v>
      </c>
      <c r="M13" t="s">
        <v>41</v>
      </c>
      <c r="P13" s="8">
        <f>P12/2</f>
        <v>2173214.3083984358</v>
      </c>
    </row>
    <row r="14" spans="1:17" x14ac:dyDescent="0.35">
      <c r="A14" s="17">
        <v>4</v>
      </c>
      <c r="B14" s="18">
        <f t="shared" si="4"/>
        <v>981602.16611333773</v>
      </c>
      <c r="C14" s="18">
        <f t="shared" si="1"/>
        <v>4908.0108305666881</v>
      </c>
      <c r="D14" s="18">
        <f t="shared" si="2"/>
        <v>6194.0393635982555</v>
      </c>
      <c r="E14" s="18">
        <f t="shared" si="0"/>
        <v>11102.050194164944</v>
      </c>
      <c r="F14" s="18">
        <f t="shared" si="3"/>
        <v>975408.12674973952</v>
      </c>
    </row>
    <row r="15" spans="1:17" x14ac:dyDescent="0.35">
      <c r="A15" s="17">
        <v>5</v>
      </c>
      <c r="B15" s="18">
        <f t="shared" si="4"/>
        <v>975408.12674973952</v>
      </c>
      <c r="C15" s="18">
        <f t="shared" si="1"/>
        <v>4877.0406337486975</v>
      </c>
      <c r="D15" s="18">
        <f t="shared" si="2"/>
        <v>6225.0095604162461</v>
      </c>
      <c r="E15" s="18">
        <f t="shared" si="0"/>
        <v>11102.050194164944</v>
      </c>
      <c r="F15" s="18">
        <f t="shared" si="3"/>
        <v>969183.1171893233</v>
      </c>
    </row>
    <row r="16" spans="1:17" x14ac:dyDescent="0.35">
      <c r="A16" s="17">
        <v>6</v>
      </c>
      <c r="B16" s="18">
        <f t="shared" si="4"/>
        <v>969183.1171893233</v>
      </c>
      <c r="C16" s="18">
        <f t="shared" si="1"/>
        <v>4845.9155859466164</v>
      </c>
      <c r="D16" s="18">
        <f t="shared" si="2"/>
        <v>6256.1346082183272</v>
      </c>
      <c r="E16" s="18">
        <f t="shared" si="0"/>
        <v>11102.050194164944</v>
      </c>
      <c r="F16" s="18">
        <f t="shared" si="3"/>
        <v>962926.98258110497</v>
      </c>
      <c r="H16" s="10">
        <f>SUM(C14:C16)</f>
        <v>14630.967050262003</v>
      </c>
      <c r="I16" s="10">
        <f t="shared" ref="I16:J16" si="6">SUM(D14:D16)</f>
        <v>18675.18353223283</v>
      </c>
      <c r="J16" s="10">
        <f t="shared" si="6"/>
        <v>33306.150582494833</v>
      </c>
      <c r="K16" s="10">
        <f>F16</f>
        <v>962926.98258110497</v>
      </c>
      <c r="M16" t="s">
        <v>42</v>
      </c>
    </row>
    <row r="17" spans="1:18" x14ac:dyDescent="0.35">
      <c r="A17" s="17">
        <v>7</v>
      </c>
      <c r="B17" s="18">
        <f t="shared" si="4"/>
        <v>962926.98258110497</v>
      </c>
      <c r="C17" s="18">
        <f t="shared" si="1"/>
        <v>4814.6349129055243</v>
      </c>
      <c r="D17" s="18">
        <f t="shared" si="2"/>
        <v>6287.4152812594193</v>
      </c>
      <c r="E17" s="18">
        <f t="shared" si="0"/>
        <v>11102.050194164944</v>
      </c>
      <c r="F17" s="18">
        <f t="shared" si="3"/>
        <v>956639.56729984551</v>
      </c>
      <c r="P17" t="s">
        <v>43</v>
      </c>
      <c r="R17" s="8">
        <f>SUM(C11:C23)/12</f>
        <v>5214.6683711190153</v>
      </c>
    </row>
    <row r="18" spans="1:18" x14ac:dyDescent="0.35">
      <c r="A18" s="17">
        <v>8</v>
      </c>
      <c r="B18" s="18">
        <f t="shared" si="4"/>
        <v>956639.56729984551</v>
      </c>
      <c r="C18" s="18">
        <f t="shared" si="1"/>
        <v>4783.1978364992274</v>
      </c>
      <c r="D18" s="18">
        <f t="shared" si="2"/>
        <v>6318.8523576657162</v>
      </c>
      <c r="E18" s="18">
        <f t="shared" si="0"/>
        <v>11102.050194164944</v>
      </c>
      <c r="F18" s="18">
        <f t="shared" si="3"/>
        <v>950320.71494217985</v>
      </c>
    </row>
    <row r="19" spans="1:18" x14ac:dyDescent="0.35">
      <c r="A19" s="17">
        <v>9</v>
      </c>
      <c r="B19" s="18">
        <f t="shared" si="4"/>
        <v>950320.71494217985</v>
      </c>
      <c r="C19" s="18">
        <f t="shared" si="1"/>
        <v>4751.603574710899</v>
      </c>
      <c r="D19" s="18">
        <f t="shared" si="2"/>
        <v>6350.4466194540446</v>
      </c>
      <c r="E19" s="18">
        <f t="shared" si="0"/>
        <v>11102.050194164944</v>
      </c>
      <c r="F19" s="18">
        <f t="shared" si="3"/>
        <v>943970.26832272578</v>
      </c>
      <c r="H19" s="10">
        <f>SUM(C17:C19)</f>
        <v>14349.43632411565</v>
      </c>
      <c r="I19" s="10">
        <f t="shared" ref="I19:J19" si="7">SUM(D17:D19)</f>
        <v>18956.714258379179</v>
      </c>
      <c r="J19" s="10">
        <f t="shared" si="7"/>
        <v>33306.150582494833</v>
      </c>
      <c r="K19" s="10">
        <f>F19</f>
        <v>943970.26832272578</v>
      </c>
      <c r="M19" t="s">
        <v>44</v>
      </c>
    </row>
    <row r="20" spans="1:18" x14ac:dyDescent="0.35">
      <c r="A20" s="17">
        <v>10</v>
      </c>
      <c r="B20" s="18">
        <f t="shared" si="4"/>
        <v>943970.26832272578</v>
      </c>
      <c r="C20" s="18">
        <f t="shared" si="1"/>
        <v>4719.8513416136293</v>
      </c>
      <c r="D20" s="18">
        <f t="shared" si="2"/>
        <v>6382.1988525513143</v>
      </c>
      <c r="E20" s="18">
        <f t="shared" si="0"/>
        <v>11102.050194164944</v>
      </c>
      <c r="F20" s="18">
        <f t="shared" si="3"/>
        <v>937588.06947017449</v>
      </c>
    </row>
    <row r="21" spans="1:18" x14ac:dyDescent="0.35">
      <c r="A21" s="17">
        <v>11</v>
      </c>
      <c r="B21" s="18">
        <f t="shared" si="4"/>
        <v>937588.06947017449</v>
      </c>
      <c r="C21" s="18">
        <f t="shared" si="1"/>
        <v>4687.9403473508728</v>
      </c>
      <c r="D21" s="18">
        <f t="shared" si="2"/>
        <v>6414.1098468140708</v>
      </c>
      <c r="E21" s="18">
        <f t="shared" si="0"/>
        <v>11102.050194164944</v>
      </c>
      <c r="F21" s="18">
        <f t="shared" si="3"/>
        <v>931173.95962336042</v>
      </c>
    </row>
    <row r="22" spans="1:18" x14ac:dyDescent="0.35">
      <c r="A22" s="17">
        <v>12</v>
      </c>
      <c r="B22" s="18">
        <f t="shared" si="4"/>
        <v>931173.95962336042</v>
      </c>
      <c r="C22" s="18">
        <f t="shared" si="1"/>
        <v>4655.8697981168016</v>
      </c>
      <c r="D22" s="18">
        <f t="shared" si="2"/>
        <v>6446.180396048142</v>
      </c>
      <c r="E22" s="18">
        <f t="shared" si="0"/>
        <v>11102.050194164944</v>
      </c>
      <c r="F22" s="18">
        <f t="shared" si="3"/>
        <v>924727.77922731231</v>
      </c>
      <c r="H22" s="10">
        <f>SUM(C20:C22)</f>
        <v>14063.661487081303</v>
      </c>
      <c r="I22" s="10">
        <f t="shared" ref="I22:J22" si="8">SUM(D20:D22)</f>
        <v>19242.489095413526</v>
      </c>
      <c r="J22" s="10">
        <f t="shared" si="8"/>
        <v>33306.150582494833</v>
      </c>
      <c r="K22" s="10">
        <f>F22</f>
        <v>924727.77922731231</v>
      </c>
      <c r="M22" t="s">
        <v>45</v>
      </c>
    </row>
    <row r="23" spans="1:18" x14ac:dyDescent="0.35">
      <c r="A23" s="17">
        <v>13</v>
      </c>
      <c r="B23" s="18">
        <f t="shared" si="4"/>
        <v>924727.77922731231</v>
      </c>
      <c r="C23" s="18">
        <f t="shared" si="1"/>
        <v>4623.6388961365619</v>
      </c>
      <c r="D23" s="18">
        <f t="shared" si="2"/>
        <v>6478.4112980283817</v>
      </c>
      <c r="E23" s="18">
        <f t="shared" si="0"/>
        <v>11102.050194164944</v>
      </c>
      <c r="F23" s="18">
        <f t="shared" si="3"/>
        <v>918249.36792928388</v>
      </c>
    </row>
    <row r="24" spans="1:18" x14ac:dyDescent="0.35">
      <c r="A24" s="17">
        <v>14</v>
      </c>
      <c r="B24" s="18">
        <f t="shared" si="4"/>
        <v>918249.36792928388</v>
      </c>
      <c r="C24" s="18">
        <f t="shared" si="1"/>
        <v>4591.2468396464192</v>
      </c>
      <c r="D24" s="18">
        <f t="shared" si="2"/>
        <v>6510.8033545185244</v>
      </c>
      <c r="E24" s="18">
        <f t="shared" si="0"/>
        <v>11102.050194164944</v>
      </c>
      <c r="F24" s="18">
        <f t="shared" si="3"/>
        <v>911738.56457476539</v>
      </c>
    </row>
    <row r="25" spans="1:18" x14ac:dyDescent="0.35">
      <c r="A25" s="17">
        <v>15</v>
      </c>
      <c r="B25" s="18">
        <f t="shared" si="4"/>
        <v>911738.56457476539</v>
      </c>
      <c r="C25" s="18">
        <f t="shared" si="1"/>
        <v>4558.692822873827</v>
      </c>
      <c r="D25" s="18">
        <f t="shared" si="2"/>
        <v>6543.3573712911166</v>
      </c>
      <c r="E25" s="18">
        <f t="shared" si="0"/>
        <v>11102.050194164944</v>
      </c>
      <c r="F25" s="18">
        <f t="shared" si="3"/>
        <v>905195.20720347425</v>
      </c>
      <c r="H25" s="10">
        <f>SUM(C23:C25)</f>
        <v>13773.578558656807</v>
      </c>
      <c r="I25" s="10">
        <f t="shared" ref="I25:J25" si="9">SUM(D23:D25)</f>
        <v>19532.572023838024</v>
      </c>
      <c r="J25" s="10">
        <f t="shared" si="9"/>
        <v>33306.150582494833</v>
      </c>
      <c r="K25" s="10">
        <f>F25</f>
        <v>905195.20720347425</v>
      </c>
      <c r="M25" t="s">
        <v>46</v>
      </c>
    </row>
    <row r="26" spans="1:18" x14ac:dyDescent="0.35">
      <c r="A26" s="17">
        <v>16</v>
      </c>
      <c r="B26" s="18">
        <f t="shared" si="4"/>
        <v>905195.20720347425</v>
      </c>
      <c r="C26" s="18">
        <f t="shared" si="1"/>
        <v>4525.9760360173705</v>
      </c>
      <c r="D26" s="18">
        <f t="shared" si="2"/>
        <v>6576.0741581475731</v>
      </c>
      <c r="E26" s="18">
        <f t="shared" si="0"/>
        <v>11102.050194164944</v>
      </c>
      <c r="F26" s="18">
        <f t="shared" si="3"/>
        <v>898619.13304532669</v>
      </c>
    </row>
    <row r="27" spans="1:18" x14ac:dyDescent="0.35">
      <c r="A27" s="17">
        <v>17</v>
      </c>
      <c r="B27" s="18">
        <f t="shared" si="4"/>
        <v>898619.13304532669</v>
      </c>
      <c r="C27" s="18">
        <f t="shared" si="1"/>
        <v>4493.0956652266332</v>
      </c>
      <c r="D27" s="18">
        <f t="shared" si="2"/>
        <v>6608.9545289383104</v>
      </c>
      <c r="E27" s="18">
        <f t="shared" si="0"/>
        <v>11102.050194164944</v>
      </c>
      <c r="F27" s="18">
        <f t="shared" si="3"/>
        <v>892010.17851638841</v>
      </c>
    </row>
    <row r="28" spans="1:18" x14ac:dyDescent="0.35">
      <c r="A28" s="17">
        <v>18</v>
      </c>
      <c r="B28" s="18">
        <f t="shared" si="4"/>
        <v>892010.17851638841</v>
      </c>
      <c r="C28" s="18">
        <f t="shared" si="1"/>
        <v>4460.0508925819422</v>
      </c>
      <c r="D28" s="18">
        <f t="shared" si="2"/>
        <v>6641.9993015830014</v>
      </c>
      <c r="E28" s="18">
        <f t="shared" si="0"/>
        <v>11102.050194164944</v>
      </c>
      <c r="F28" s="18">
        <f t="shared" si="3"/>
        <v>885368.17921480536</v>
      </c>
      <c r="H28" s="10">
        <f>SUM(C26:C28)</f>
        <v>13479.122593825945</v>
      </c>
      <c r="I28" s="10">
        <f t="shared" ref="I28:J28" si="10">SUM(D26:D28)</f>
        <v>19827.027988668884</v>
      </c>
      <c r="J28" s="10">
        <f t="shared" si="10"/>
        <v>33306.150582494833</v>
      </c>
      <c r="K28" s="10">
        <f>F28</f>
        <v>885368.17921480536</v>
      </c>
      <c r="M28" t="s">
        <v>47</v>
      </c>
    </row>
    <row r="29" spans="1:18" x14ac:dyDescent="0.35">
      <c r="A29" s="17">
        <v>19</v>
      </c>
      <c r="B29" s="18">
        <f t="shared" si="4"/>
        <v>885368.17921480536</v>
      </c>
      <c r="C29" s="18">
        <f t="shared" si="1"/>
        <v>4426.8408960740262</v>
      </c>
      <c r="D29" s="18">
        <f t="shared" si="2"/>
        <v>6675.2092980909174</v>
      </c>
      <c r="E29" s="18">
        <f t="shared" si="0"/>
        <v>11102.050194164944</v>
      </c>
      <c r="F29" s="18">
        <f t="shared" si="3"/>
        <v>878692.96991671447</v>
      </c>
    </row>
    <row r="30" spans="1:18" x14ac:dyDescent="0.35">
      <c r="A30" s="17">
        <v>20</v>
      </c>
      <c r="B30" s="18">
        <f t="shared" si="4"/>
        <v>878692.96991671447</v>
      </c>
      <c r="C30" s="18">
        <f t="shared" si="1"/>
        <v>4393.4648495835727</v>
      </c>
      <c r="D30" s="18">
        <f t="shared" si="2"/>
        <v>6708.5853445813709</v>
      </c>
      <c r="E30" s="18">
        <f t="shared" si="0"/>
        <v>11102.050194164944</v>
      </c>
      <c r="F30" s="18">
        <f t="shared" si="3"/>
        <v>871984.38457213307</v>
      </c>
    </row>
    <row r="31" spans="1:18" x14ac:dyDescent="0.35">
      <c r="A31" s="17">
        <v>21</v>
      </c>
      <c r="B31" s="18">
        <f t="shared" si="4"/>
        <v>871984.38457213307</v>
      </c>
      <c r="C31" s="18">
        <f t="shared" si="1"/>
        <v>4359.9219228606653</v>
      </c>
      <c r="D31" s="18">
        <f t="shared" si="2"/>
        <v>6742.1282713042783</v>
      </c>
      <c r="E31" s="18">
        <f t="shared" si="0"/>
        <v>11102.050194164944</v>
      </c>
      <c r="F31" s="18">
        <f t="shared" si="3"/>
        <v>865242.25630082877</v>
      </c>
      <c r="H31" s="10">
        <f>SUM(C29:C31)</f>
        <v>13180.227668518264</v>
      </c>
      <c r="I31" s="10">
        <f t="shared" ref="I31:J31" si="11">SUM(D29:D31)</f>
        <v>20125.922913976567</v>
      </c>
      <c r="J31" s="10">
        <f t="shared" si="11"/>
        <v>33306.150582494833</v>
      </c>
      <c r="K31" s="10">
        <f>F31</f>
        <v>865242.25630082877</v>
      </c>
      <c r="M31" t="s">
        <v>48</v>
      </c>
    </row>
    <row r="32" spans="1:18" x14ac:dyDescent="0.35">
      <c r="A32" s="17">
        <v>22</v>
      </c>
      <c r="B32" s="18">
        <f t="shared" si="4"/>
        <v>865242.25630082877</v>
      </c>
      <c r="C32" s="18">
        <f t="shared" si="1"/>
        <v>4326.2112815041437</v>
      </c>
      <c r="D32" s="18">
        <f t="shared" si="2"/>
        <v>6775.8389126607999</v>
      </c>
      <c r="E32" s="18">
        <f t="shared" si="0"/>
        <v>11102.050194164944</v>
      </c>
      <c r="F32" s="18">
        <f t="shared" si="3"/>
        <v>858466.41738816793</v>
      </c>
    </row>
    <row r="33" spans="1:13" x14ac:dyDescent="0.35">
      <c r="A33" s="17">
        <v>23</v>
      </c>
      <c r="B33" s="18">
        <f t="shared" si="4"/>
        <v>858466.41738816793</v>
      </c>
      <c r="C33" s="18">
        <f t="shared" si="1"/>
        <v>4292.332086940839</v>
      </c>
      <c r="D33" s="18">
        <f t="shared" si="2"/>
        <v>6809.7181072241046</v>
      </c>
      <c r="E33" s="18">
        <f t="shared" si="0"/>
        <v>11102.050194164944</v>
      </c>
      <c r="F33" s="18">
        <f t="shared" si="3"/>
        <v>851656.69928094384</v>
      </c>
    </row>
    <row r="34" spans="1:13" x14ac:dyDescent="0.35">
      <c r="A34" s="17">
        <v>24</v>
      </c>
      <c r="B34" s="18">
        <f t="shared" si="4"/>
        <v>851656.69928094384</v>
      </c>
      <c r="C34" s="18">
        <f t="shared" si="1"/>
        <v>4258.2834964047188</v>
      </c>
      <c r="D34" s="18">
        <f t="shared" si="2"/>
        <v>6843.7666977602248</v>
      </c>
      <c r="E34" s="18">
        <f t="shared" si="0"/>
        <v>11102.050194164944</v>
      </c>
      <c r="F34" s="18">
        <f t="shared" si="3"/>
        <v>844812.93258318363</v>
      </c>
      <c r="H34" s="10">
        <f>SUM(C32:C34)</f>
        <v>12876.8268648497</v>
      </c>
      <c r="I34" s="10">
        <f t="shared" ref="I34:J34" si="12">SUM(D32:D34)</f>
        <v>20429.323717645129</v>
      </c>
      <c r="J34" s="10">
        <f t="shared" si="12"/>
        <v>33306.150582494833</v>
      </c>
      <c r="K34" s="10">
        <f>F34</f>
        <v>844812.93258318363</v>
      </c>
      <c r="M34" t="s">
        <v>49</v>
      </c>
    </row>
    <row r="35" spans="1:13" x14ac:dyDescent="0.35">
      <c r="A35" s="17">
        <v>25</v>
      </c>
      <c r="B35" s="18">
        <f t="shared" si="4"/>
        <v>844812.93258318363</v>
      </c>
      <c r="C35" s="18">
        <f t="shared" si="1"/>
        <v>4224.0646629159182</v>
      </c>
      <c r="D35" s="18">
        <f t="shared" si="2"/>
        <v>6877.9855312490254</v>
      </c>
      <c r="E35" s="18">
        <f t="shared" si="0"/>
        <v>11102.050194164944</v>
      </c>
      <c r="F35" s="18">
        <f t="shared" si="3"/>
        <v>837934.94705193467</v>
      </c>
    </row>
    <row r="36" spans="1:13" x14ac:dyDescent="0.35">
      <c r="A36" s="17">
        <v>26</v>
      </c>
      <c r="B36" s="18">
        <f t="shared" si="4"/>
        <v>837934.94705193467</v>
      </c>
      <c r="C36" s="18">
        <f t="shared" si="1"/>
        <v>4189.6747352596731</v>
      </c>
      <c r="D36" s="18">
        <f t="shared" si="2"/>
        <v>6912.3754589052705</v>
      </c>
      <c r="E36" s="18">
        <f t="shared" si="0"/>
        <v>11102.050194164944</v>
      </c>
      <c r="F36" s="18">
        <f t="shared" si="3"/>
        <v>831022.57159302942</v>
      </c>
    </row>
    <row r="37" spans="1:13" x14ac:dyDescent="0.35">
      <c r="A37" s="17">
        <v>27</v>
      </c>
      <c r="B37" s="18">
        <f t="shared" si="4"/>
        <v>831022.57159302942</v>
      </c>
      <c r="C37" s="18">
        <f t="shared" si="1"/>
        <v>4155.1128579651468</v>
      </c>
      <c r="D37" s="18">
        <f t="shared" si="2"/>
        <v>6946.9373361997968</v>
      </c>
      <c r="E37" s="18">
        <f t="shared" si="0"/>
        <v>11102.050194164944</v>
      </c>
      <c r="F37" s="18">
        <f t="shared" si="3"/>
        <v>824075.63425682962</v>
      </c>
      <c r="H37" s="10">
        <f>SUM(C35:C37)</f>
        <v>12568.852256140739</v>
      </c>
      <c r="I37" s="10">
        <f t="shared" ref="I37:J37" si="13">SUM(D35:D37)</f>
        <v>20737.298326354092</v>
      </c>
      <c r="J37" s="10">
        <f t="shared" si="13"/>
        <v>33306.150582494833</v>
      </c>
      <c r="K37" s="10">
        <f>F37</f>
        <v>824075.63425682962</v>
      </c>
      <c r="M37" t="s">
        <v>50</v>
      </c>
    </row>
    <row r="38" spans="1:13" x14ac:dyDescent="0.35">
      <c r="A38" s="17">
        <v>28</v>
      </c>
      <c r="B38" s="18">
        <f t="shared" si="4"/>
        <v>824075.63425682962</v>
      </c>
      <c r="C38" s="18">
        <f t="shared" si="1"/>
        <v>4120.3781712841483</v>
      </c>
      <c r="D38" s="18">
        <f t="shared" si="2"/>
        <v>6981.6720228807953</v>
      </c>
      <c r="E38" s="18">
        <f t="shared" si="0"/>
        <v>11102.050194164944</v>
      </c>
      <c r="F38" s="18">
        <f t="shared" si="3"/>
        <v>817093.96223394887</v>
      </c>
    </row>
    <row r="39" spans="1:13" x14ac:dyDescent="0.35">
      <c r="A39" s="17">
        <v>29</v>
      </c>
      <c r="B39" s="18">
        <f t="shared" si="4"/>
        <v>817093.96223394887</v>
      </c>
      <c r="C39" s="18">
        <f t="shared" si="1"/>
        <v>4085.4698111697439</v>
      </c>
      <c r="D39" s="18">
        <f t="shared" si="2"/>
        <v>7016.5803829952001</v>
      </c>
      <c r="E39" s="18">
        <f t="shared" si="0"/>
        <v>11102.050194164944</v>
      </c>
      <c r="F39" s="18">
        <f t="shared" si="3"/>
        <v>810077.38185095368</v>
      </c>
    </row>
    <row r="40" spans="1:13" x14ac:dyDescent="0.35">
      <c r="A40" s="17">
        <v>30</v>
      </c>
      <c r="B40" s="18">
        <f t="shared" si="4"/>
        <v>810077.38185095368</v>
      </c>
      <c r="C40" s="18">
        <f t="shared" si="1"/>
        <v>4050.3869092547684</v>
      </c>
      <c r="D40" s="18">
        <f t="shared" si="2"/>
        <v>7051.6632849101752</v>
      </c>
      <c r="E40" s="18">
        <f t="shared" si="0"/>
        <v>11102.050194164944</v>
      </c>
      <c r="F40" s="18">
        <f t="shared" si="3"/>
        <v>803025.71856604354</v>
      </c>
      <c r="H40" s="10">
        <f>SUM(C38:C40)</f>
        <v>12256.23489170866</v>
      </c>
      <c r="I40" s="10">
        <f t="shared" ref="I40:J40" si="14">SUM(D38:D40)</f>
        <v>21049.915690786169</v>
      </c>
      <c r="J40" s="10">
        <f t="shared" si="14"/>
        <v>33306.150582494833</v>
      </c>
      <c r="K40" s="10">
        <f>F40</f>
        <v>803025.71856604354</v>
      </c>
      <c r="M40" t="s">
        <v>51</v>
      </c>
    </row>
    <row r="41" spans="1:13" x14ac:dyDescent="0.35">
      <c r="A41" s="17">
        <v>31</v>
      </c>
      <c r="B41" s="18">
        <f t="shared" si="4"/>
        <v>803025.71856604354</v>
      </c>
      <c r="C41" s="18">
        <f t="shared" si="1"/>
        <v>4015.1285928302173</v>
      </c>
      <c r="D41" s="18">
        <f t="shared" si="2"/>
        <v>7086.9216013347268</v>
      </c>
      <c r="E41" s="18">
        <f t="shared" si="0"/>
        <v>11102.050194164944</v>
      </c>
      <c r="F41" s="18">
        <f t="shared" si="3"/>
        <v>795938.79696470883</v>
      </c>
    </row>
    <row r="42" spans="1:13" x14ac:dyDescent="0.35">
      <c r="A42" s="17">
        <v>32</v>
      </c>
      <c r="B42" s="18">
        <f t="shared" si="4"/>
        <v>795938.79696470883</v>
      </c>
      <c r="C42" s="18">
        <f t="shared" si="1"/>
        <v>3979.6939848235438</v>
      </c>
      <c r="D42" s="18">
        <f t="shared" si="2"/>
        <v>7122.3562093414002</v>
      </c>
      <c r="E42" s="18">
        <f t="shared" si="0"/>
        <v>11102.050194164944</v>
      </c>
      <c r="F42" s="18">
        <f t="shared" si="3"/>
        <v>788816.4407553674</v>
      </c>
    </row>
    <row r="43" spans="1:13" x14ac:dyDescent="0.35">
      <c r="A43" s="17">
        <v>33</v>
      </c>
      <c r="B43" s="18">
        <f t="shared" si="4"/>
        <v>788816.4407553674</v>
      </c>
      <c r="C43" s="18">
        <f t="shared" si="1"/>
        <v>3944.0822037768371</v>
      </c>
      <c r="D43" s="18">
        <f t="shared" si="2"/>
        <v>7157.967990388106</v>
      </c>
      <c r="E43" s="18">
        <f t="shared" si="0"/>
        <v>11102.050194164944</v>
      </c>
      <c r="F43" s="18">
        <f t="shared" si="3"/>
        <v>781658.47276497923</v>
      </c>
      <c r="H43" s="10">
        <f>SUM(C41:C43)</f>
        <v>11938.904781430598</v>
      </c>
      <c r="I43" s="10">
        <f t="shared" ref="I43:J43" si="15">SUM(D41:D43)</f>
        <v>21367.245801064233</v>
      </c>
      <c r="J43" s="10">
        <f t="shared" si="15"/>
        <v>33306.150582494833</v>
      </c>
      <c r="K43" s="10">
        <f>F43</f>
        <v>781658.47276497923</v>
      </c>
      <c r="M43" t="s">
        <v>52</v>
      </c>
    </row>
    <row r="44" spans="1:13" x14ac:dyDescent="0.35">
      <c r="A44" s="17">
        <v>34</v>
      </c>
      <c r="B44" s="18">
        <f t="shared" si="4"/>
        <v>781658.47276497923</v>
      </c>
      <c r="C44" s="18">
        <f t="shared" si="1"/>
        <v>3908.2923638248958</v>
      </c>
      <c r="D44" s="18">
        <f t="shared" si="2"/>
        <v>7193.7578303400478</v>
      </c>
      <c r="E44" s="18">
        <f t="shared" si="0"/>
        <v>11102.050194164944</v>
      </c>
      <c r="F44" s="18">
        <f t="shared" si="3"/>
        <v>774464.71493463917</v>
      </c>
    </row>
    <row r="45" spans="1:13" x14ac:dyDescent="0.35">
      <c r="A45" s="17">
        <v>35</v>
      </c>
      <c r="B45" s="18">
        <f t="shared" si="4"/>
        <v>774464.71493463917</v>
      </c>
      <c r="C45" s="18">
        <f t="shared" si="1"/>
        <v>3872.3235746731957</v>
      </c>
      <c r="D45" s="18">
        <f t="shared" si="2"/>
        <v>7229.7266194917484</v>
      </c>
      <c r="E45" s="18">
        <f t="shared" si="0"/>
        <v>11102.050194164944</v>
      </c>
      <c r="F45" s="18">
        <f t="shared" si="3"/>
        <v>767234.98831514746</v>
      </c>
    </row>
    <row r="46" spans="1:13" x14ac:dyDescent="0.35">
      <c r="A46" s="17">
        <v>36</v>
      </c>
      <c r="B46" s="18">
        <f t="shared" si="4"/>
        <v>767234.98831514746</v>
      </c>
      <c r="C46" s="18">
        <f t="shared" si="1"/>
        <v>3836.1749415757372</v>
      </c>
      <c r="D46" s="18">
        <f t="shared" si="2"/>
        <v>7265.8752525892069</v>
      </c>
      <c r="E46" s="18">
        <f t="shared" si="0"/>
        <v>11102.050194164944</v>
      </c>
      <c r="F46" s="18">
        <f t="shared" si="3"/>
        <v>759969.11306255823</v>
      </c>
      <c r="H46" s="10">
        <f>SUM(C44:C46)</f>
        <v>11616.790880073828</v>
      </c>
      <c r="I46" s="10">
        <f t="shared" ref="I46:J46" si="16">SUM(D44:D46)</f>
        <v>21689.359702421003</v>
      </c>
      <c r="J46" s="10">
        <f t="shared" si="16"/>
        <v>33306.150582494833</v>
      </c>
      <c r="K46" s="10">
        <f>F46</f>
        <v>759969.11306255823</v>
      </c>
      <c r="M46" t="s">
        <v>53</v>
      </c>
    </row>
    <row r="47" spans="1:13" x14ac:dyDescent="0.35">
      <c r="A47" s="17">
        <v>37</v>
      </c>
      <c r="B47" s="18">
        <f t="shared" si="4"/>
        <v>759969.11306255823</v>
      </c>
      <c r="C47" s="18">
        <f t="shared" si="1"/>
        <v>3799.8455653127912</v>
      </c>
      <c r="D47" s="18">
        <f t="shared" si="2"/>
        <v>7302.2046288521524</v>
      </c>
      <c r="E47" s="18">
        <f t="shared" si="0"/>
        <v>11102.050194164944</v>
      </c>
      <c r="F47" s="18">
        <f t="shared" si="3"/>
        <v>752666.90843370603</v>
      </c>
    </row>
    <row r="48" spans="1:13" x14ac:dyDescent="0.35">
      <c r="A48" s="17">
        <v>38</v>
      </c>
      <c r="B48" s="18">
        <f t="shared" si="4"/>
        <v>752666.90843370603</v>
      </c>
      <c r="C48" s="18">
        <f t="shared" si="1"/>
        <v>3763.3345421685299</v>
      </c>
      <c r="D48" s="18">
        <f t="shared" si="2"/>
        <v>7338.7156519964137</v>
      </c>
      <c r="E48" s="18">
        <f t="shared" si="0"/>
        <v>11102.050194164944</v>
      </c>
      <c r="F48" s="18">
        <f t="shared" si="3"/>
        <v>745328.1927817096</v>
      </c>
    </row>
    <row r="49" spans="1:13" x14ac:dyDescent="0.35">
      <c r="A49" s="17">
        <v>39</v>
      </c>
      <c r="B49" s="18">
        <f t="shared" si="4"/>
        <v>745328.1927817096</v>
      </c>
      <c r="C49" s="18">
        <f t="shared" si="1"/>
        <v>3726.6409639085482</v>
      </c>
      <c r="D49" s="18">
        <f t="shared" si="2"/>
        <v>7375.4092302563949</v>
      </c>
      <c r="E49" s="18">
        <f t="shared" si="0"/>
        <v>11102.050194164944</v>
      </c>
      <c r="F49" s="18">
        <f t="shared" si="3"/>
        <v>737952.78355145315</v>
      </c>
      <c r="H49" s="10">
        <f>SUM(C47:C49)</f>
        <v>11289.82107138987</v>
      </c>
      <c r="I49" s="10">
        <f t="shared" ref="I49:J49" si="17">SUM(D47:D49)</f>
        <v>22016.329511104959</v>
      </c>
      <c r="J49" s="10">
        <f t="shared" si="17"/>
        <v>33306.150582494833</v>
      </c>
      <c r="K49" s="10">
        <f>F49</f>
        <v>737952.78355145315</v>
      </c>
      <c r="M49" t="s">
        <v>54</v>
      </c>
    </row>
    <row r="50" spans="1:13" x14ac:dyDescent="0.35">
      <c r="A50" s="17">
        <v>40</v>
      </c>
      <c r="B50" s="18">
        <f t="shared" si="4"/>
        <v>737952.78355145315</v>
      </c>
      <c r="C50" s="18">
        <f t="shared" si="1"/>
        <v>3689.7639177572655</v>
      </c>
      <c r="D50" s="18">
        <f t="shared" si="2"/>
        <v>7412.2862764076781</v>
      </c>
      <c r="E50" s="18">
        <f t="shared" si="0"/>
        <v>11102.050194164944</v>
      </c>
      <c r="F50" s="18">
        <f t="shared" si="3"/>
        <v>730540.49727504549</v>
      </c>
    </row>
    <row r="51" spans="1:13" x14ac:dyDescent="0.35">
      <c r="A51" s="17">
        <v>41</v>
      </c>
      <c r="B51" s="18">
        <f t="shared" si="4"/>
        <v>730540.49727504549</v>
      </c>
      <c r="C51" s="18">
        <f t="shared" si="1"/>
        <v>3652.7024863752272</v>
      </c>
      <c r="D51" s="18">
        <f t="shared" si="2"/>
        <v>7449.3477077897169</v>
      </c>
      <c r="E51" s="18">
        <f t="shared" si="0"/>
        <v>11102.050194164944</v>
      </c>
      <c r="F51" s="18">
        <f t="shared" si="3"/>
        <v>723091.14956725575</v>
      </c>
    </row>
    <row r="52" spans="1:13" x14ac:dyDescent="0.35">
      <c r="A52" s="17">
        <v>42</v>
      </c>
      <c r="B52" s="18">
        <f t="shared" si="4"/>
        <v>723091.14956725575</v>
      </c>
      <c r="C52" s="18">
        <f t="shared" si="1"/>
        <v>3615.4557478362785</v>
      </c>
      <c r="D52" s="18">
        <f t="shared" si="2"/>
        <v>7486.5944463286651</v>
      </c>
      <c r="E52" s="18">
        <f t="shared" si="0"/>
        <v>11102.050194164944</v>
      </c>
      <c r="F52" s="18">
        <f t="shared" si="3"/>
        <v>715604.55512092705</v>
      </c>
      <c r="H52" s="10">
        <f>SUM(C50:C52)</f>
        <v>10957.922151968771</v>
      </c>
      <c r="I52" s="10">
        <f t="shared" ref="I52:J52" si="18">SUM(D50:D52)</f>
        <v>22348.228430526062</v>
      </c>
      <c r="J52" s="10">
        <f t="shared" si="18"/>
        <v>33306.150582494833</v>
      </c>
      <c r="K52" s="10">
        <f>F52</f>
        <v>715604.55512092705</v>
      </c>
      <c r="M52" t="s">
        <v>55</v>
      </c>
    </row>
    <row r="53" spans="1:13" x14ac:dyDescent="0.35">
      <c r="A53" s="17">
        <v>43</v>
      </c>
      <c r="B53" s="18">
        <f t="shared" si="4"/>
        <v>715604.55512092705</v>
      </c>
      <c r="C53" s="18">
        <f t="shared" si="1"/>
        <v>3578.0227756046352</v>
      </c>
      <c r="D53" s="18">
        <f t="shared" si="2"/>
        <v>7524.0274185603084</v>
      </c>
      <c r="E53" s="18">
        <f t="shared" si="0"/>
        <v>11102.050194164944</v>
      </c>
      <c r="F53" s="18">
        <f t="shared" si="3"/>
        <v>708080.5277023667</v>
      </c>
    </row>
    <row r="54" spans="1:13" x14ac:dyDescent="0.35">
      <c r="A54" s="17">
        <v>44</v>
      </c>
      <c r="B54" s="18">
        <f t="shared" si="4"/>
        <v>708080.5277023667</v>
      </c>
      <c r="C54" s="18">
        <f t="shared" si="1"/>
        <v>3540.4026385118336</v>
      </c>
      <c r="D54" s="18">
        <f t="shared" si="2"/>
        <v>7561.6475556531095</v>
      </c>
      <c r="E54" s="18">
        <f t="shared" si="0"/>
        <v>11102.050194164944</v>
      </c>
      <c r="F54" s="18">
        <f t="shared" si="3"/>
        <v>700518.88014671358</v>
      </c>
    </row>
    <row r="55" spans="1:13" x14ac:dyDescent="0.35">
      <c r="A55" s="17">
        <v>45</v>
      </c>
      <c r="B55" s="18">
        <f t="shared" si="4"/>
        <v>700518.88014671358</v>
      </c>
      <c r="C55" s="18">
        <f t="shared" si="1"/>
        <v>3502.5944007335679</v>
      </c>
      <c r="D55" s="18">
        <f t="shared" si="2"/>
        <v>7599.4557934313762</v>
      </c>
      <c r="E55" s="18">
        <f t="shared" si="0"/>
        <v>11102.050194164944</v>
      </c>
      <c r="F55" s="18">
        <f t="shared" si="3"/>
        <v>692919.4243532822</v>
      </c>
      <c r="H55" s="10">
        <f>SUM(C53:C55)</f>
        <v>10621.019814850037</v>
      </c>
      <c r="I55" s="10">
        <f t="shared" ref="I55:J55" si="19">SUM(D53:D55)</f>
        <v>22685.130767644794</v>
      </c>
      <c r="J55" s="10">
        <f t="shared" si="19"/>
        <v>33306.150582494833</v>
      </c>
      <c r="K55" s="10">
        <f>F55</f>
        <v>692919.4243532822</v>
      </c>
      <c r="M55" t="s">
        <v>56</v>
      </c>
    </row>
    <row r="56" spans="1:13" x14ac:dyDescent="0.35">
      <c r="A56" s="17">
        <v>46</v>
      </c>
      <c r="B56" s="18">
        <f t="shared" si="4"/>
        <v>692919.4243532822</v>
      </c>
      <c r="C56" s="18">
        <f t="shared" si="1"/>
        <v>3464.5971217664105</v>
      </c>
      <c r="D56" s="18">
        <f t="shared" si="2"/>
        <v>7637.4530723985335</v>
      </c>
      <c r="E56" s="18">
        <f t="shared" si="0"/>
        <v>11102.050194164944</v>
      </c>
      <c r="F56" s="18">
        <f t="shared" si="3"/>
        <v>685281.97128088365</v>
      </c>
    </row>
    <row r="57" spans="1:13" x14ac:dyDescent="0.35">
      <c r="A57" s="17">
        <v>47</v>
      </c>
      <c r="B57" s="18">
        <f t="shared" si="4"/>
        <v>685281.97128088365</v>
      </c>
      <c r="C57" s="18">
        <f t="shared" si="1"/>
        <v>3426.409856404418</v>
      </c>
      <c r="D57" s="18">
        <f t="shared" si="2"/>
        <v>7675.6403377605257</v>
      </c>
      <c r="E57" s="18">
        <f t="shared" si="0"/>
        <v>11102.050194164944</v>
      </c>
      <c r="F57" s="18">
        <f t="shared" si="3"/>
        <v>677606.33094312309</v>
      </c>
    </row>
    <row r="58" spans="1:13" x14ac:dyDescent="0.35">
      <c r="A58" s="17">
        <v>48</v>
      </c>
      <c r="B58" s="18">
        <f t="shared" si="4"/>
        <v>677606.33094312309</v>
      </c>
      <c r="C58" s="18">
        <f t="shared" si="1"/>
        <v>3388.0316547156149</v>
      </c>
      <c r="D58" s="18">
        <f t="shared" si="2"/>
        <v>7714.0185394493292</v>
      </c>
      <c r="E58" s="18">
        <f t="shared" si="0"/>
        <v>11102.050194164944</v>
      </c>
      <c r="F58" s="18">
        <f t="shared" si="3"/>
        <v>669892.31240367377</v>
      </c>
      <c r="H58" s="10">
        <f>SUM(C56:C58)</f>
        <v>10279.038632886442</v>
      </c>
      <c r="I58" s="10">
        <f t="shared" ref="I58:J58" si="20">SUM(D56:D58)</f>
        <v>23027.111949608388</v>
      </c>
      <c r="J58" s="10">
        <f t="shared" si="20"/>
        <v>33306.150582494833</v>
      </c>
      <c r="K58" s="10">
        <f>F58</f>
        <v>669892.31240367377</v>
      </c>
      <c r="M58" t="s">
        <v>57</v>
      </c>
    </row>
    <row r="59" spans="1:13" x14ac:dyDescent="0.35">
      <c r="A59" s="17">
        <v>49</v>
      </c>
      <c r="B59" s="18">
        <f t="shared" si="4"/>
        <v>669892.31240367377</v>
      </c>
      <c r="C59" s="18">
        <f t="shared" si="1"/>
        <v>3349.4615620183686</v>
      </c>
      <c r="D59" s="18">
        <f t="shared" si="2"/>
        <v>7752.588632146575</v>
      </c>
      <c r="E59" s="18">
        <f t="shared" si="0"/>
        <v>11102.050194164944</v>
      </c>
      <c r="F59" s="18">
        <f t="shared" si="3"/>
        <v>662139.72377152718</v>
      </c>
    </row>
    <row r="60" spans="1:13" x14ac:dyDescent="0.35">
      <c r="A60" s="17">
        <v>50</v>
      </c>
      <c r="B60" s="18">
        <f t="shared" si="4"/>
        <v>662139.72377152718</v>
      </c>
      <c r="C60" s="18">
        <f t="shared" si="1"/>
        <v>3310.6986188576357</v>
      </c>
      <c r="D60" s="18">
        <f t="shared" si="2"/>
        <v>7791.3515753073079</v>
      </c>
      <c r="E60" s="18">
        <f t="shared" si="0"/>
        <v>11102.050194164944</v>
      </c>
      <c r="F60" s="18">
        <f t="shared" si="3"/>
        <v>654348.37219621986</v>
      </c>
    </row>
    <row r="61" spans="1:13" x14ac:dyDescent="0.35">
      <c r="A61" s="17">
        <v>51</v>
      </c>
      <c r="B61" s="18">
        <f t="shared" si="4"/>
        <v>654348.37219621986</v>
      </c>
      <c r="C61" s="18">
        <f t="shared" si="1"/>
        <v>3271.7418609810993</v>
      </c>
      <c r="D61" s="18">
        <f t="shared" si="2"/>
        <v>7830.3083331838443</v>
      </c>
      <c r="E61" s="18">
        <f t="shared" si="0"/>
        <v>11102.050194164944</v>
      </c>
      <c r="F61" s="18">
        <f t="shared" si="3"/>
        <v>646518.06386303599</v>
      </c>
      <c r="H61" s="10">
        <f>SUM(C59:C61)</f>
        <v>9931.9020418571035</v>
      </c>
      <c r="I61" s="10">
        <f t="shared" ref="I61:J61" si="21">SUM(D59:D61)</f>
        <v>23374.248540637727</v>
      </c>
      <c r="J61" s="10">
        <f t="shared" si="21"/>
        <v>33306.150582494833</v>
      </c>
      <c r="K61" s="10">
        <f>F61</f>
        <v>646518.06386303599</v>
      </c>
      <c r="M61" t="s">
        <v>58</v>
      </c>
    </row>
    <row r="62" spans="1:13" x14ac:dyDescent="0.35">
      <c r="A62" s="17">
        <v>52</v>
      </c>
      <c r="B62" s="18">
        <f t="shared" si="4"/>
        <v>646518.06386303599</v>
      </c>
      <c r="C62" s="18">
        <f t="shared" si="1"/>
        <v>3232.5903193151794</v>
      </c>
      <c r="D62" s="18">
        <f t="shared" si="2"/>
        <v>7869.4598748497647</v>
      </c>
      <c r="E62" s="18">
        <f t="shared" si="0"/>
        <v>11102.050194164944</v>
      </c>
      <c r="F62" s="18">
        <f t="shared" si="3"/>
        <v>638648.60398818622</v>
      </c>
    </row>
    <row r="63" spans="1:13" x14ac:dyDescent="0.35">
      <c r="A63" s="17">
        <v>53</v>
      </c>
      <c r="B63" s="18">
        <f t="shared" si="4"/>
        <v>638648.60398818622</v>
      </c>
      <c r="C63" s="18">
        <f t="shared" si="1"/>
        <v>3193.2430199409314</v>
      </c>
      <c r="D63" s="18">
        <f t="shared" si="2"/>
        <v>7908.8071742240118</v>
      </c>
      <c r="E63" s="18">
        <f t="shared" si="0"/>
        <v>11102.050194164944</v>
      </c>
      <c r="F63" s="18">
        <f t="shared" si="3"/>
        <v>630739.79681396217</v>
      </c>
    </row>
    <row r="64" spans="1:13" x14ac:dyDescent="0.35">
      <c r="A64" s="17">
        <v>54</v>
      </c>
      <c r="B64" s="18">
        <f t="shared" si="4"/>
        <v>630739.79681396217</v>
      </c>
      <c r="C64" s="18">
        <f t="shared" si="1"/>
        <v>3153.6989840698111</v>
      </c>
      <c r="D64" s="18">
        <f t="shared" si="2"/>
        <v>7948.351210095132</v>
      </c>
      <c r="E64" s="18">
        <f t="shared" si="0"/>
        <v>11102.050194164944</v>
      </c>
      <c r="F64" s="18">
        <f t="shared" si="3"/>
        <v>622791.44560386706</v>
      </c>
      <c r="H64" s="10">
        <f>SUM(C62:C64)</f>
        <v>9579.5323233259223</v>
      </c>
      <c r="I64" s="10">
        <f t="shared" ref="I64:J64" si="22">SUM(D62:D64)</f>
        <v>23726.618259168907</v>
      </c>
      <c r="J64" s="10">
        <f t="shared" si="22"/>
        <v>33306.150582494833</v>
      </c>
      <c r="K64" s="10">
        <f>F64</f>
        <v>622791.44560386706</v>
      </c>
      <c r="M64" t="s">
        <v>59</v>
      </c>
    </row>
    <row r="65" spans="1:13" x14ac:dyDescent="0.35">
      <c r="A65" s="17">
        <v>55</v>
      </c>
      <c r="B65" s="18">
        <f t="shared" si="4"/>
        <v>622791.44560386706</v>
      </c>
      <c r="C65" s="18">
        <f t="shared" si="1"/>
        <v>3113.9572280193352</v>
      </c>
      <c r="D65" s="18">
        <f t="shared" si="2"/>
        <v>7988.0929661456084</v>
      </c>
      <c r="E65" s="18">
        <f t="shared" si="0"/>
        <v>11102.050194164944</v>
      </c>
      <c r="F65" s="18">
        <f t="shared" si="3"/>
        <v>614803.35263772146</v>
      </c>
    </row>
    <row r="66" spans="1:13" x14ac:dyDescent="0.35">
      <c r="A66" s="17">
        <v>56</v>
      </c>
      <c r="B66" s="18">
        <f t="shared" si="4"/>
        <v>614803.35263772146</v>
      </c>
      <c r="C66" s="18">
        <f t="shared" si="1"/>
        <v>3074.016763188607</v>
      </c>
      <c r="D66" s="18">
        <f t="shared" si="2"/>
        <v>8028.0334309763366</v>
      </c>
      <c r="E66" s="18">
        <f t="shared" si="0"/>
        <v>11102.050194164944</v>
      </c>
      <c r="F66" s="18">
        <f t="shared" si="3"/>
        <v>606775.31920674513</v>
      </c>
    </row>
    <row r="67" spans="1:13" x14ac:dyDescent="0.35">
      <c r="A67" s="17">
        <v>57</v>
      </c>
      <c r="B67" s="18">
        <f t="shared" si="4"/>
        <v>606775.31920674513</v>
      </c>
      <c r="C67" s="18">
        <f t="shared" si="1"/>
        <v>3033.8765960337255</v>
      </c>
      <c r="D67" s="18">
        <f t="shared" si="2"/>
        <v>8068.1735981312177</v>
      </c>
      <c r="E67" s="18">
        <f t="shared" si="0"/>
        <v>11102.050194164944</v>
      </c>
      <c r="F67" s="18">
        <f t="shared" si="3"/>
        <v>598707.14560861397</v>
      </c>
      <c r="H67" s="10">
        <f>SUM(C65:C67)</f>
        <v>9221.8505872416681</v>
      </c>
      <c r="I67" s="10">
        <f t="shared" ref="I67:J67" si="23">SUM(D65:D67)</f>
        <v>24084.299995253161</v>
      </c>
      <c r="J67" s="10">
        <f t="shared" si="23"/>
        <v>33306.150582494833</v>
      </c>
      <c r="K67" s="10">
        <f>F67</f>
        <v>598707.14560861397</v>
      </c>
      <c r="M67" t="s">
        <v>60</v>
      </c>
    </row>
    <row r="68" spans="1:13" x14ac:dyDescent="0.35">
      <c r="A68" s="17">
        <v>58</v>
      </c>
      <c r="B68" s="18">
        <f t="shared" si="4"/>
        <v>598707.14560861397</v>
      </c>
      <c r="C68" s="18">
        <f t="shared" si="1"/>
        <v>2993.5357280430694</v>
      </c>
      <c r="D68" s="18">
        <f t="shared" si="2"/>
        <v>8108.5144661218746</v>
      </c>
      <c r="E68" s="18">
        <f t="shared" si="0"/>
        <v>11102.050194164944</v>
      </c>
      <c r="F68" s="18">
        <f t="shared" si="3"/>
        <v>590598.63114249206</v>
      </c>
    </row>
    <row r="69" spans="1:13" x14ac:dyDescent="0.35">
      <c r="A69" s="17">
        <v>59</v>
      </c>
      <c r="B69" s="18">
        <f t="shared" si="4"/>
        <v>590598.63114249206</v>
      </c>
      <c r="C69" s="18">
        <f t="shared" si="1"/>
        <v>2952.9931557124601</v>
      </c>
      <c r="D69" s="18">
        <f t="shared" si="2"/>
        <v>8149.0570384524835</v>
      </c>
      <c r="E69" s="18">
        <f t="shared" si="0"/>
        <v>11102.050194164944</v>
      </c>
      <c r="F69" s="18">
        <f t="shared" si="3"/>
        <v>582449.57410403958</v>
      </c>
    </row>
    <row r="70" spans="1:13" x14ac:dyDescent="0.35">
      <c r="A70" s="17">
        <v>60</v>
      </c>
      <c r="B70" s="18">
        <f t="shared" si="4"/>
        <v>582449.57410403958</v>
      </c>
      <c r="C70" s="18">
        <f t="shared" si="1"/>
        <v>2912.2478705201979</v>
      </c>
      <c r="D70" s="18">
        <f t="shared" si="2"/>
        <v>8189.8023236447461</v>
      </c>
      <c r="E70" s="18">
        <f t="shared" si="0"/>
        <v>11102.050194164944</v>
      </c>
      <c r="F70" s="18">
        <f t="shared" si="3"/>
        <v>574259.77178039483</v>
      </c>
      <c r="H70" s="10">
        <f>SUM(C68:C70)</f>
        <v>8858.7767542757265</v>
      </c>
      <c r="I70" s="10">
        <f t="shared" ref="I70:J70" si="24">SUM(D68:D70)</f>
        <v>24447.373828219104</v>
      </c>
      <c r="J70" s="10">
        <f t="shared" si="24"/>
        <v>33306.150582494833</v>
      </c>
      <c r="K70" s="10">
        <f>F70</f>
        <v>574259.77178039483</v>
      </c>
      <c r="M70" t="s">
        <v>61</v>
      </c>
    </row>
    <row r="71" spans="1:13" x14ac:dyDescent="0.35">
      <c r="A71" s="17">
        <v>61</v>
      </c>
      <c r="B71" s="18">
        <f t="shared" si="4"/>
        <v>574259.77178039483</v>
      </c>
      <c r="C71" s="18">
        <f t="shared" si="1"/>
        <v>2871.2988589019737</v>
      </c>
      <c r="D71" s="18">
        <f t="shared" si="2"/>
        <v>8230.7513352629703</v>
      </c>
      <c r="E71" s="18">
        <f t="shared" si="0"/>
        <v>11102.050194164944</v>
      </c>
      <c r="F71" s="18">
        <f t="shared" si="3"/>
        <v>566029.02044513181</v>
      </c>
    </row>
    <row r="72" spans="1:13" x14ac:dyDescent="0.35">
      <c r="A72" s="17">
        <v>62</v>
      </c>
      <c r="B72" s="18">
        <f t="shared" si="4"/>
        <v>566029.02044513181</v>
      </c>
      <c r="C72" s="18">
        <f t="shared" si="1"/>
        <v>2830.1451022256588</v>
      </c>
      <c r="D72" s="18">
        <f t="shared" si="2"/>
        <v>8271.9050919392848</v>
      </c>
      <c r="E72" s="18">
        <f t="shared" si="0"/>
        <v>11102.050194164944</v>
      </c>
      <c r="F72" s="18">
        <f t="shared" si="3"/>
        <v>557757.11535319255</v>
      </c>
    </row>
    <row r="73" spans="1:13" x14ac:dyDescent="0.35">
      <c r="A73" s="17">
        <v>63</v>
      </c>
      <c r="B73" s="18">
        <f t="shared" si="4"/>
        <v>557757.11535319255</v>
      </c>
      <c r="C73" s="18">
        <f t="shared" si="1"/>
        <v>2788.7855767659626</v>
      </c>
      <c r="D73" s="18">
        <f t="shared" si="2"/>
        <v>8313.2646173989815</v>
      </c>
      <c r="E73" s="18">
        <f t="shared" si="0"/>
        <v>11102.050194164944</v>
      </c>
      <c r="F73" s="18">
        <f t="shared" si="3"/>
        <v>549443.85073579359</v>
      </c>
      <c r="H73" s="10">
        <f>SUM(C71:C73)</f>
        <v>8490.2295378935942</v>
      </c>
      <c r="I73" s="10">
        <f t="shared" ref="I73:J73" si="25">SUM(D71:D73)</f>
        <v>24815.921044601237</v>
      </c>
      <c r="J73" s="10">
        <f t="shared" si="25"/>
        <v>33306.150582494833</v>
      </c>
      <c r="K73" s="10">
        <f>F73</f>
        <v>549443.85073579359</v>
      </c>
      <c r="M73" t="s">
        <v>62</v>
      </c>
    </row>
    <row r="74" spans="1:13" x14ac:dyDescent="0.35">
      <c r="A74" s="17">
        <v>64</v>
      </c>
      <c r="B74" s="18">
        <f t="shared" si="4"/>
        <v>549443.85073579359</v>
      </c>
      <c r="C74" s="18">
        <f t="shared" si="1"/>
        <v>2747.219253678968</v>
      </c>
      <c r="D74" s="18">
        <f t="shared" si="2"/>
        <v>8354.8309404859756</v>
      </c>
      <c r="E74" s="18">
        <f t="shared" si="0"/>
        <v>11102.050194164944</v>
      </c>
      <c r="F74" s="18">
        <f t="shared" si="3"/>
        <v>541089.01979530766</v>
      </c>
    </row>
    <row r="75" spans="1:13" x14ac:dyDescent="0.35">
      <c r="A75" s="17">
        <v>65</v>
      </c>
      <c r="B75" s="18">
        <f t="shared" si="4"/>
        <v>541089.01979530766</v>
      </c>
      <c r="C75" s="18">
        <f t="shared" si="1"/>
        <v>2705.4450989765382</v>
      </c>
      <c r="D75" s="18">
        <f t="shared" si="2"/>
        <v>8396.6050951884063</v>
      </c>
      <c r="E75" s="18">
        <f t="shared" ref="E75:E138" si="26">PMT($B$5/12,$B$6*12,-$B$11)</f>
        <v>11102.050194164944</v>
      </c>
      <c r="F75" s="18">
        <f t="shared" si="3"/>
        <v>532692.41470011929</v>
      </c>
    </row>
    <row r="76" spans="1:13" x14ac:dyDescent="0.35">
      <c r="A76" s="17">
        <v>66</v>
      </c>
      <c r="B76" s="18">
        <f t="shared" si="4"/>
        <v>532692.41470011929</v>
      </c>
      <c r="C76" s="18">
        <f t="shared" ref="C76:C139" si="27">(B76*$B$5)/12</f>
        <v>2663.4620735005965</v>
      </c>
      <c r="D76" s="18">
        <f t="shared" ref="D76:D139" si="28">E76-C76</f>
        <v>8438.5881206643462</v>
      </c>
      <c r="E76" s="18">
        <f t="shared" si="26"/>
        <v>11102.050194164944</v>
      </c>
      <c r="F76" s="18">
        <f t="shared" ref="F76:F139" si="29">B76-D76</f>
        <v>524253.82657945494</v>
      </c>
      <c r="H76" s="10">
        <f>SUM(C74:C76)</f>
        <v>8116.1264261561028</v>
      </c>
      <c r="I76" s="10">
        <f t="shared" ref="I76:J76" si="30">SUM(D74:D76)</f>
        <v>25190.024156338728</v>
      </c>
      <c r="J76" s="10">
        <f t="shared" si="30"/>
        <v>33306.150582494833</v>
      </c>
      <c r="K76" s="10">
        <f>F76</f>
        <v>524253.82657945494</v>
      </c>
      <c r="M76" t="s">
        <v>63</v>
      </c>
    </row>
    <row r="77" spans="1:13" x14ac:dyDescent="0.35">
      <c r="A77" s="17">
        <v>67</v>
      </c>
      <c r="B77" s="18">
        <f t="shared" ref="B77:B140" si="31">F76</f>
        <v>524253.82657945494</v>
      </c>
      <c r="C77" s="18">
        <f t="shared" si="27"/>
        <v>2621.2691328972746</v>
      </c>
      <c r="D77" s="18">
        <f t="shared" si="28"/>
        <v>8480.7810612676694</v>
      </c>
      <c r="E77" s="18">
        <f t="shared" si="26"/>
        <v>11102.050194164944</v>
      </c>
      <c r="F77" s="18">
        <f t="shared" si="29"/>
        <v>515773.04551818728</v>
      </c>
    </row>
    <row r="78" spans="1:13" x14ac:dyDescent="0.35">
      <c r="A78" s="17">
        <v>68</v>
      </c>
      <c r="B78" s="18">
        <f t="shared" si="31"/>
        <v>515773.04551818728</v>
      </c>
      <c r="C78" s="18">
        <f t="shared" si="27"/>
        <v>2578.8652275909362</v>
      </c>
      <c r="D78" s="18">
        <f t="shared" si="28"/>
        <v>8523.1849665740083</v>
      </c>
      <c r="E78" s="18">
        <f t="shared" si="26"/>
        <v>11102.050194164944</v>
      </c>
      <c r="F78" s="18">
        <f t="shared" si="29"/>
        <v>507249.86055161327</v>
      </c>
    </row>
    <row r="79" spans="1:13" x14ac:dyDescent="0.35">
      <c r="A79" s="17">
        <v>69</v>
      </c>
      <c r="B79" s="18">
        <f t="shared" si="31"/>
        <v>507249.86055161327</v>
      </c>
      <c r="C79" s="18">
        <f t="shared" si="27"/>
        <v>2536.2493027580663</v>
      </c>
      <c r="D79" s="18">
        <f t="shared" si="28"/>
        <v>8565.8008914068778</v>
      </c>
      <c r="E79" s="18">
        <f t="shared" si="26"/>
        <v>11102.050194164944</v>
      </c>
      <c r="F79" s="18">
        <f t="shared" si="29"/>
        <v>498684.05966020637</v>
      </c>
      <c r="H79" s="10">
        <f>SUM(C77:C79)</f>
        <v>7736.3836632462771</v>
      </c>
      <c r="I79" s="10">
        <f t="shared" ref="I79:J79" si="32">SUM(D77:D79)</f>
        <v>25569.766919248555</v>
      </c>
      <c r="J79" s="10">
        <f t="shared" si="32"/>
        <v>33306.150582494833</v>
      </c>
      <c r="K79" s="10">
        <f>F79</f>
        <v>498684.05966020637</v>
      </c>
      <c r="M79" t="s">
        <v>64</v>
      </c>
    </row>
    <row r="80" spans="1:13" x14ac:dyDescent="0.35">
      <c r="A80" s="17">
        <v>70</v>
      </c>
      <c r="B80" s="18">
        <f t="shared" si="31"/>
        <v>498684.05966020637</v>
      </c>
      <c r="C80" s="18">
        <f t="shared" si="27"/>
        <v>2493.4202983010318</v>
      </c>
      <c r="D80" s="18">
        <f t="shared" si="28"/>
        <v>8608.6298958639127</v>
      </c>
      <c r="E80" s="18">
        <f t="shared" si="26"/>
        <v>11102.050194164944</v>
      </c>
      <c r="F80" s="18">
        <f t="shared" si="29"/>
        <v>490075.42976434244</v>
      </c>
    </row>
    <row r="81" spans="1:13" x14ac:dyDescent="0.35">
      <c r="A81" s="17">
        <v>71</v>
      </c>
      <c r="B81" s="18">
        <f t="shared" si="31"/>
        <v>490075.42976434244</v>
      </c>
      <c r="C81" s="18">
        <f t="shared" si="27"/>
        <v>2450.3771488217121</v>
      </c>
      <c r="D81" s="18">
        <f t="shared" si="28"/>
        <v>8651.6730453432319</v>
      </c>
      <c r="E81" s="18">
        <f t="shared" si="26"/>
        <v>11102.050194164944</v>
      </c>
      <c r="F81" s="18">
        <f t="shared" si="29"/>
        <v>481423.75671899918</v>
      </c>
    </row>
    <row r="82" spans="1:13" x14ac:dyDescent="0.35">
      <c r="A82" s="17">
        <v>72</v>
      </c>
      <c r="B82" s="18">
        <f t="shared" si="31"/>
        <v>481423.75671899918</v>
      </c>
      <c r="C82" s="18">
        <f t="shared" si="27"/>
        <v>2407.1187835949959</v>
      </c>
      <c r="D82" s="18">
        <f t="shared" si="28"/>
        <v>8694.9314105699486</v>
      </c>
      <c r="E82" s="18">
        <f t="shared" si="26"/>
        <v>11102.050194164944</v>
      </c>
      <c r="F82" s="18">
        <f t="shared" si="29"/>
        <v>472728.82530842925</v>
      </c>
      <c r="H82" s="10">
        <f>SUM(C80:C82)</f>
        <v>7350.9162307177403</v>
      </c>
      <c r="I82" s="10">
        <f t="shared" ref="I82:J82" si="33">SUM(D80:D82)</f>
        <v>25955.234351777093</v>
      </c>
      <c r="J82" s="10">
        <f t="shared" si="33"/>
        <v>33306.150582494833</v>
      </c>
      <c r="K82" s="10">
        <f>F82</f>
        <v>472728.82530842925</v>
      </c>
      <c r="M82" t="s">
        <v>65</v>
      </c>
    </row>
    <row r="83" spans="1:13" x14ac:dyDescent="0.35">
      <c r="A83" s="17">
        <v>73</v>
      </c>
      <c r="B83" s="18">
        <f t="shared" si="31"/>
        <v>472728.82530842925</v>
      </c>
      <c r="C83" s="18">
        <f t="shared" si="27"/>
        <v>2363.6441265421463</v>
      </c>
      <c r="D83" s="18">
        <f t="shared" si="28"/>
        <v>8738.4060676227964</v>
      </c>
      <c r="E83" s="18">
        <f t="shared" si="26"/>
        <v>11102.050194164944</v>
      </c>
      <c r="F83" s="18">
        <f t="shared" si="29"/>
        <v>463990.41924080648</v>
      </c>
    </row>
    <row r="84" spans="1:13" x14ac:dyDescent="0.35">
      <c r="A84" s="17">
        <v>74</v>
      </c>
      <c r="B84" s="18">
        <f t="shared" si="31"/>
        <v>463990.41924080648</v>
      </c>
      <c r="C84" s="18">
        <f t="shared" si="27"/>
        <v>2319.9520962040324</v>
      </c>
      <c r="D84" s="18">
        <f t="shared" si="28"/>
        <v>8782.0980979609121</v>
      </c>
      <c r="E84" s="18">
        <f t="shared" si="26"/>
        <v>11102.050194164944</v>
      </c>
      <c r="F84" s="18">
        <f t="shared" si="29"/>
        <v>455208.32114284555</v>
      </c>
    </row>
    <row r="85" spans="1:13" x14ac:dyDescent="0.35">
      <c r="A85" s="17">
        <v>75</v>
      </c>
      <c r="B85" s="18">
        <f t="shared" si="31"/>
        <v>455208.32114284555</v>
      </c>
      <c r="C85" s="18">
        <f t="shared" si="27"/>
        <v>2276.0416057142279</v>
      </c>
      <c r="D85" s="18">
        <f t="shared" si="28"/>
        <v>8826.0085884507153</v>
      </c>
      <c r="E85" s="18">
        <f t="shared" si="26"/>
        <v>11102.050194164944</v>
      </c>
      <c r="F85" s="18">
        <f t="shared" si="29"/>
        <v>446382.31255439483</v>
      </c>
      <c r="H85" s="10">
        <f>SUM(C83:C85)</f>
        <v>6959.637828460407</v>
      </c>
      <c r="I85" s="10">
        <f t="shared" ref="I85:J85" si="34">SUM(D83:D85)</f>
        <v>26346.512754034426</v>
      </c>
      <c r="J85" s="10">
        <f t="shared" si="34"/>
        <v>33306.150582494833</v>
      </c>
      <c r="K85" s="10">
        <f>F85</f>
        <v>446382.31255439483</v>
      </c>
      <c r="M85" t="s">
        <v>66</v>
      </c>
    </row>
    <row r="86" spans="1:13" x14ac:dyDescent="0.35">
      <c r="A86" s="17">
        <v>76</v>
      </c>
      <c r="B86" s="18">
        <f t="shared" si="31"/>
        <v>446382.31255439483</v>
      </c>
      <c r="C86" s="18">
        <f t="shared" si="27"/>
        <v>2231.9115627719743</v>
      </c>
      <c r="D86" s="18">
        <f t="shared" si="28"/>
        <v>8870.1386313929688</v>
      </c>
      <c r="E86" s="18">
        <f t="shared" si="26"/>
        <v>11102.050194164944</v>
      </c>
      <c r="F86" s="18">
        <f t="shared" si="29"/>
        <v>437512.17392300186</v>
      </c>
    </row>
    <row r="87" spans="1:13" x14ac:dyDescent="0.35">
      <c r="A87" s="17">
        <v>77</v>
      </c>
      <c r="B87" s="18">
        <f t="shared" si="31"/>
        <v>437512.17392300186</v>
      </c>
      <c r="C87" s="18">
        <f t="shared" si="27"/>
        <v>2187.5608696150093</v>
      </c>
      <c r="D87" s="18">
        <f t="shared" si="28"/>
        <v>8914.4893245499334</v>
      </c>
      <c r="E87" s="18">
        <f t="shared" si="26"/>
        <v>11102.050194164944</v>
      </c>
      <c r="F87" s="18">
        <f t="shared" si="29"/>
        <v>428597.68459845195</v>
      </c>
    </row>
    <row r="88" spans="1:13" x14ac:dyDescent="0.35">
      <c r="A88" s="17">
        <v>78</v>
      </c>
      <c r="B88" s="18">
        <f t="shared" si="31"/>
        <v>428597.68459845195</v>
      </c>
      <c r="C88" s="18">
        <f t="shared" si="27"/>
        <v>2142.9884229922595</v>
      </c>
      <c r="D88" s="18">
        <f t="shared" si="28"/>
        <v>8959.0617711726845</v>
      </c>
      <c r="E88" s="18">
        <f t="shared" si="26"/>
        <v>11102.050194164944</v>
      </c>
      <c r="F88" s="18">
        <f t="shared" si="29"/>
        <v>419638.62282727927</v>
      </c>
      <c r="H88" s="10">
        <f>SUM(C86:C88)</f>
        <v>6562.4608553792423</v>
      </c>
      <c r="I88" s="10">
        <f t="shared" ref="I88:J88" si="35">SUM(D86:D88)</f>
        <v>26743.689727115587</v>
      </c>
      <c r="J88" s="10">
        <f t="shared" si="35"/>
        <v>33306.150582494833</v>
      </c>
      <c r="K88" s="10">
        <f>F88</f>
        <v>419638.62282727927</v>
      </c>
      <c r="M88" t="s">
        <v>67</v>
      </c>
    </row>
    <row r="89" spans="1:13" x14ac:dyDescent="0.35">
      <c r="A89" s="17">
        <v>79</v>
      </c>
      <c r="B89" s="18">
        <f t="shared" si="31"/>
        <v>419638.62282727927</v>
      </c>
      <c r="C89" s="18">
        <f t="shared" si="27"/>
        <v>2098.1931141363962</v>
      </c>
      <c r="D89" s="18">
        <f t="shared" si="28"/>
        <v>9003.857080028547</v>
      </c>
      <c r="E89" s="18">
        <f t="shared" si="26"/>
        <v>11102.050194164944</v>
      </c>
      <c r="F89" s="18">
        <f t="shared" si="29"/>
        <v>410634.7657472507</v>
      </c>
    </row>
    <row r="90" spans="1:13" x14ac:dyDescent="0.35">
      <c r="A90" s="17">
        <v>80</v>
      </c>
      <c r="B90" s="18">
        <f t="shared" si="31"/>
        <v>410634.7657472507</v>
      </c>
      <c r="C90" s="18">
        <f t="shared" si="27"/>
        <v>2053.1738287362537</v>
      </c>
      <c r="D90" s="18">
        <f t="shared" si="28"/>
        <v>9048.8763654286904</v>
      </c>
      <c r="E90" s="18">
        <f t="shared" si="26"/>
        <v>11102.050194164944</v>
      </c>
      <c r="F90" s="18">
        <f t="shared" si="29"/>
        <v>401585.88938182202</v>
      </c>
    </row>
    <row r="91" spans="1:13" x14ac:dyDescent="0.35">
      <c r="A91" s="17">
        <v>81</v>
      </c>
      <c r="B91" s="18">
        <f t="shared" si="31"/>
        <v>401585.88938182202</v>
      </c>
      <c r="C91" s="18">
        <f t="shared" si="27"/>
        <v>2007.9294469091101</v>
      </c>
      <c r="D91" s="18">
        <f t="shared" si="28"/>
        <v>9094.1207472558344</v>
      </c>
      <c r="E91" s="18">
        <f t="shared" si="26"/>
        <v>11102.050194164944</v>
      </c>
      <c r="F91" s="18">
        <f t="shared" si="29"/>
        <v>392491.76863456616</v>
      </c>
      <c r="H91" s="10">
        <f>SUM(C89:C91)</f>
        <v>6159.2963897817599</v>
      </c>
      <c r="I91" s="10">
        <f t="shared" ref="I91:J91" si="36">SUM(D89:D91)</f>
        <v>27146.854192713072</v>
      </c>
      <c r="J91" s="10">
        <f t="shared" si="36"/>
        <v>33306.150582494833</v>
      </c>
      <c r="K91" s="10">
        <f>F91</f>
        <v>392491.76863456616</v>
      </c>
      <c r="M91" t="s">
        <v>68</v>
      </c>
    </row>
    <row r="92" spans="1:13" x14ac:dyDescent="0.35">
      <c r="A92" s="17">
        <v>82</v>
      </c>
      <c r="B92" s="18">
        <f t="shared" si="31"/>
        <v>392491.76863456616</v>
      </c>
      <c r="C92" s="18">
        <f t="shared" si="27"/>
        <v>1962.4588431728307</v>
      </c>
      <c r="D92" s="18">
        <f t="shared" si="28"/>
        <v>9139.591350992112</v>
      </c>
      <c r="E92" s="18">
        <f t="shared" si="26"/>
        <v>11102.050194164944</v>
      </c>
      <c r="F92" s="18">
        <f t="shared" si="29"/>
        <v>383352.17728357407</v>
      </c>
    </row>
    <row r="93" spans="1:13" x14ac:dyDescent="0.35">
      <c r="A93" s="17">
        <v>83</v>
      </c>
      <c r="B93" s="18">
        <f t="shared" si="31"/>
        <v>383352.17728357407</v>
      </c>
      <c r="C93" s="18">
        <f t="shared" si="27"/>
        <v>1916.7608864178703</v>
      </c>
      <c r="D93" s="18">
        <f t="shared" si="28"/>
        <v>9185.2893077470726</v>
      </c>
      <c r="E93" s="18">
        <f t="shared" si="26"/>
        <v>11102.050194164944</v>
      </c>
      <c r="F93" s="18">
        <f t="shared" si="29"/>
        <v>374166.88797582698</v>
      </c>
    </row>
    <row r="94" spans="1:13" x14ac:dyDescent="0.35">
      <c r="A94" s="17">
        <v>84</v>
      </c>
      <c r="B94" s="18">
        <f t="shared" si="31"/>
        <v>374166.88797582698</v>
      </c>
      <c r="C94" s="18">
        <f t="shared" si="27"/>
        <v>1870.8344398791348</v>
      </c>
      <c r="D94" s="18">
        <f t="shared" si="28"/>
        <v>9231.2157542858095</v>
      </c>
      <c r="E94" s="18">
        <f t="shared" si="26"/>
        <v>11102.050194164944</v>
      </c>
      <c r="F94" s="18">
        <f t="shared" si="29"/>
        <v>364935.67222154117</v>
      </c>
      <c r="H94" s="10">
        <f>SUM(C92:C94)</f>
        <v>5750.0541694698359</v>
      </c>
      <c r="I94" s="10">
        <f t="shared" ref="I94:J94" si="37">SUM(D92:D94)</f>
        <v>27556.096413024992</v>
      </c>
      <c r="J94" s="10">
        <f t="shared" si="37"/>
        <v>33306.150582494833</v>
      </c>
      <c r="K94" s="10">
        <f>F94</f>
        <v>364935.67222154117</v>
      </c>
      <c r="M94" t="s">
        <v>69</v>
      </c>
    </row>
    <row r="95" spans="1:13" x14ac:dyDescent="0.35">
      <c r="A95" s="19">
        <v>85</v>
      </c>
      <c r="B95" s="20">
        <f t="shared" si="31"/>
        <v>364935.67222154117</v>
      </c>
      <c r="C95" s="20">
        <f t="shared" si="27"/>
        <v>1824.678361107706</v>
      </c>
      <c r="D95" s="20">
        <f t="shared" si="28"/>
        <v>9277.3718330572374</v>
      </c>
      <c r="E95" s="20">
        <f t="shared" si="26"/>
        <v>11102.050194164944</v>
      </c>
      <c r="F95" s="20">
        <f t="shared" si="29"/>
        <v>355658.30038848391</v>
      </c>
    </row>
    <row r="96" spans="1:13" x14ac:dyDescent="0.35">
      <c r="A96" s="19">
        <v>86</v>
      </c>
      <c r="B96" s="20">
        <f t="shared" si="31"/>
        <v>355658.30038848391</v>
      </c>
      <c r="C96" s="20">
        <f t="shared" si="27"/>
        <v>1778.2915019424197</v>
      </c>
      <c r="D96" s="20">
        <f t="shared" si="28"/>
        <v>9323.7586922225237</v>
      </c>
      <c r="E96" s="20">
        <f t="shared" si="26"/>
        <v>11102.050194164944</v>
      </c>
      <c r="F96" s="20">
        <f t="shared" si="29"/>
        <v>346334.54169626138</v>
      </c>
    </row>
    <row r="97" spans="1:6" x14ac:dyDescent="0.35">
      <c r="A97" s="19">
        <v>87</v>
      </c>
      <c r="B97" s="20">
        <f t="shared" si="31"/>
        <v>346334.54169626138</v>
      </c>
      <c r="C97" s="20">
        <f t="shared" si="27"/>
        <v>1731.6727084813067</v>
      </c>
      <c r="D97" s="20">
        <f t="shared" si="28"/>
        <v>9370.3774856836371</v>
      </c>
      <c r="E97" s="20">
        <f t="shared" si="26"/>
        <v>11102.050194164944</v>
      </c>
      <c r="F97" s="20">
        <f t="shared" si="29"/>
        <v>336964.16421057773</v>
      </c>
    </row>
    <row r="98" spans="1:6" x14ac:dyDescent="0.35">
      <c r="A98" s="19">
        <v>88</v>
      </c>
      <c r="B98" s="20">
        <f t="shared" si="31"/>
        <v>336964.16421057773</v>
      </c>
      <c r="C98" s="20">
        <f t="shared" si="27"/>
        <v>1684.8208210528885</v>
      </c>
      <c r="D98" s="20">
        <f t="shared" si="28"/>
        <v>9417.2293731120553</v>
      </c>
      <c r="E98" s="20">
        <f t="shared" si="26"/>
        <v>11102.050194164944</v>
      </c>
      <c r="F98" s="20">
        <f t="shared" si="29"/>
        <v>327546.9348374657</v>
      </c>
    </row>
    <row r="99" spans="1:6" x14ac:dyDescent="0.35">
      <c r="A99" s="19">
        <v>89</v>
      </c>
      <c r="B99" s="20">
        <f t="shared" si="31"/>
        <v>327546.9348374657</v>
      </c>
      <c r="C99" s="20">
        <f t="shared" si="27"/>
        <v>1637.7346741873282</v>
      </c>
      <c r="D99" s="20">
        <f t="shared" si="28"/>
        <v>9464.3155199776156</v>
      </c>
      <c r="E99" s="20">
        <f t="shared" si="26"/>
        <v>11102.050194164944</v>
      </c>
      <c r="F99" s="20">
        <f t="shared" si="29"/>
        <v>318082.6193174881</v>
      </c>
    </row>
    <row r="100" spans="1:6" x14ac:dyDescent="0.35">
      <c r="A100" s="19">
        <v>90</v>
      </c>
      <c r="B100" s="20">
        <f t="shared" si="31"/>
        <v>318082.6193174881</v>
      </c>
      <c r="C100" s="20">
        <f t="shared" si="27"/>
        <v>1590.4130965874404</v>
      </c>
      <c r="D100" s="20">
        <f t="shared" si="28"/>
        <v>9511.6370975775026</v>
      </c>
      <c r="E100" s="20">
        <f t="shared" si="26"/>
        <v>11102.050194164944</v>
      </c>
      <c r="F100" s="20">
        <f t="shared" si="29"/>
        <v>308570.9822199106</v>
      </c>
    </row>
    <row r="101" spans="1:6" x14ac:dyDescent="0.35">
      <c r="A101" s="19">
        <v>91</v>
      </c>
      <c r="B101" s="20">
        <f t="shared" si="31"/>
        <v>308570.9822199106</v>
      </c>
      <c r="C101" s="20">
        <f t="shared" si="27"/>
        <v>1542.854911099553</v>
      </c>
      <c r="D101" s="20">
        <f t="shared" si="28"/>
        <v>9559.19528306539</v>
      </c>
      <c r="E101" s="20">
        <f t="shared" si="26"/>
        <v>11102.050194164944</v>
      </c>
      <c r="F101" s="20">
        <f t="shared" si="29"/>
        <v>299011.78693684522</v>
      </c>
    </row>
    <row r="102" spans="1:6" x14ac:dyDescent="0.35">
      <c r="A102" s="19">
        <v>92</v>
      </c>
      <c r="B102" s="20">
        <f t="shared" si="31"/>
        <v>299011.78693684522</v>
      </c>
      <c r="C102" s="20">
        <f t="shared" si="27"/>
        <v>1495.0589346842262</v>
      </c>
      <c r="D102" s="20">
        <f t="shared" si="28"/>
        <v>9606.9912594807174</v>
      </c>
      <c r="E102" s="20">
        <f t="shared" si="26"/>
        <v>11102.050194164944</v>
      </c>
      <c r="F102" s="20">
        <f t="shared" si="29"/>
        <v>289404.79567736451</v>
      </c>
    </row>
    <row r="103" spans="1:6" x14ac:dyDescent="0.35">
      <c r="A103" s="19">
        <v>93</v>
      </c>
      <c r="B103" s="20">
        <f t="shared" si="31"/>
        <v>289404.79567736451</v>
      </c>
      <c r="C103" s="20">
        <f t="shared" si="27"/>
        <v>1447.0239783868226</v>
      </c>
      <c r="D103" s="20">
        <f t="shared" si="28"/>
        <v>9655.0262157781217</v>
      </c>
      <c r="E103" s="20">
        <f t="shared" si="26"/>
        <v>11102.050194164944</v>
      </c>
      <c r="F103" s="20">
        <f t="shared" si="29"/>
        <v>279749.76946158637</v>
      </c>
    </row>
    <row r="104" spans="1:6" x14ac:dyDescent="0.35">
      <c r="A104" s="19">
        <v>94</v>
      </c>
      <c r="B104" s="20">
        <f t="shared" si="31"/>
        <v>279749.76946158637</v>
      </c>
      <c r="C104" s="20">
        <f t="shared" si="27"/>
        <v>1398.7488473079318</v>
      </c>
      <c r="D104" s="20">
        <f t="shared" si="28"/>
        <v>9703.3013468570116</v>
      </c>
      <c r="E104" s="20">
        <f t="shared" si="26"/>
        <v>11102.050194164944</v>
      </c>
      <c r="F104" s="20">
        <f t="shared" si="29"/>
        <v>270046.46811472939</v>
      </c>
    </row>
    <row r="105" spans="1:6" x14ac:dyDescent="0.35">
      <c r="A105" s="19">
        <v>95</v>
      </c>
      <c r="B105" s="20">
        <f t="shared" si="31"/>
        <v>270046.46811472939</v>
      </c>
      <c r="C105" s="20">
        <f t="shared" si="27"/>
        <v>1350.2323405736468</v>
      </c>
      <c r="D105" s="20">
        <f t="shared" si="28"/>
        <v>9751.8178535912975</v>
      </c>
      <c r="E105" s="20">
        <f t="shared" si="26"/>
        <v>11102.050194164944</v>
      </c>
      <c r="F105" s="20">
        <f t="shared" si="29"/>
        <v>260294.6502611381</v>
      </c>
    </row>
    <row r="106" spans="1:6" x14ac:dyDescent="0.35">
      <c r="A106" s="19">
        <v>96</v>
      </c>
      <c r="B106" s="20">
        <f t="shared" si="31"/>
        <v>260294.6502611381</v>
      </c>
      <c r="C106" s="20">
        <f t="shared" si="27"/>
        <v>1301.4732513056904</v>
      </c>
      <c r="D106" s="20">
        <f t="shared" si="28"/>
        <v>9800.5769428592539</v>
      </c>
      <c r="E106" s="20">
        <f t="shared" si="26"/>
        <v>11102.050194164944</v>
      </c>
      <c r="F106" s="20">
        <f t="shared" si="29"/>
        <v>250494.07331827885</v>
      </c>
    </row>
    <row r="107" spans="1:6" x14ac:dyDescent="0.35">
      <c r="A107" s="19">
        <v>97</v>
      </c>
      <c r="B107" s="20">
        <f t="shared" si="31"/>
        <v>250494.07331827885</v>
      </c>
      <c r="C107" s="20">
        <f t="shared" si="27"/>
        <v>1252.4703665913942</v>
      </c>
      <c r="D107" s="20">
        <f t="shared" si="28"/>
        <v>9849.5798275735488</v>
      </c>
      <c r="E107" s="20">
        <f t="shared" si="26"/>
        <v>11102.050194164944</v>
      </c>
      <c r="F107" s="20">
        <f t="shared" si="29"/>
        <v>240644.4934907053</v>
      </c>
    </row>
    <row r="108" spans="1:6" x14ac:dyDescent="0.35">
      <c r="A108" s="19">
        <v>98</v>
      </c>
      <c r="B108" s="20">
        <f t="shared" si="31"/>
        <v>240644.4934907053</v>
      </c>
      <c r="C108" s="20">
        <f t="shared" si="27"/>
        <v>1203.2224674535264</v>
      </c>
      <c r="D108" s="20">
        <f t="shared" si="28"/>
        <v>9898.8277267114172</v>
      </c>
      <c r="E108" s="20">
        <f t="shared" si="26"/>
        <v>11102.050194164944</v>
      </c>
      <c r="F108" s="20">
        <f t="shared" si="29"/>
        <v>230745.66576399386</v>
      </c>
    </row>
    <row r="109" spans="1:6" x14ac:dyDescent="0.35">
      <c r="A109" s="19">
        <v>99</v>
      </c>
      <c r="B109" s="20">
        <f t="shared" si="31"/>
        <v>230745.66576399386</v>
      </c>
      <c r="C109" s="20">
        <f t="shared" si="27"/>
        <v>1153.7283288199694</v>
      </c>
      <c r="D109" s="20">
        <f t="shared" si="28"/>
        <v>9948.3218653449749</v>
      </c>
      <c r="E109" s="20">
        <f t="shared" si="26"/>
        <v>11102.050194164944</v>
      </c>
      <c r="F109" s="20">
        <f t="shared" si="29"/>
        <v>220797.34389864889</v>
      </c>
    </row>
    <row r="110" spans="1:6" x14ac:dyDescent="0.35">
      <c r="A110" s="19">
        <v>100</v>
      </c>
      <c r="B110" s="20">
        <f t="shared" si="31"/>
        <v>220797.34389864889</v>
      </c>
      <c r="C110" s="20">
        <f t="shared" si="27"/>
        <v>1103.9867194932444</v>
      </c>
      <c r="D110" s="20">
        <f t="shared" si="28"/>
        <v>9998.0634746716987</v>
      </c>
      <c r="E110" s="20">
        <f t="shared" si="26"/>
        <v>11102.050194164944</v>
      </c>
      <c r="F110" s="20">
        <f t="shared" si="29"/>
        <v>210799.28042397718</v>
      </c>
    </row>
    <row r="111" spans="1:6" x14ac:dyDescent="0.35">
      <c r="A111" s="19">
        <v>101</v>
      </c>
      <c r="B111" s="20">
        <f t="shared" si="31"/>
        <v>210799.28042397718</v>
      </c>
      <c r="C111" s="20">
        <f t="shared" si="27"/>
        <v>1053.9964021198859</v>
      </c>
      <c r="D111" s="20">
        <f t="shared" si="28"/>
        <v>10048.053792045057</v>
      </c>
      <c r="E111" s="20">
        <f t="shared" si="26"/>
        <v>11102.050194164944</v>
      </c>
      <c r="F111" s="20">
        <f t="shared" si="29"/>
        <v>200751.22663193214</v>
      </c>
    </row>
    <row r="112" spans="1:6" x14ac:dyDescent="0.35">
      <c r="A112" s="19">
        <v>102</v>
      </c>
      <c r="B112" s="20">
        <f t="shared" si="31"/>
        <v>200751.22663193214</v>
      </c>
      <c r="C112" s="20">
        <f t="shared" si="27"/>
        <v>1003.7561331596606</v>
      </c>
      <c r="D112" s="20">
        <f t="shared" si="28"/>
        <v>10098.294061005283</v>
      </c>
      <c r="E112" s="20">
        <f t="shared" si="26"/>
        <v>11102.050194164944</v>
      </c>
      <c r="F112" s="20">
        <f t="shared" si="29"/>
        <v>190652.93257092685</v>
      </c>
    </row>
    <row r="113" spans="1:6" x14ac:dyDescent="0.35">
      <c r="A113" s="19">
        <v>103</v>
      </c>
      <c r="B113" s="20">
        <f t="shared" si="31"/>
        <v>190652.93257092685</v>
      </c>
      <c r="C113" s="20">
        <f t="shared" si="27"/>
        <v>953.26466285463414</v>
      </c>
      <c r="D113" s="20">
        <f t="shared" si="28"/>
        <v>10148.78553131031</v>
      </c>
      <c r="E113" s="20">
        <f t="shared" si="26"/>
        <v>11102.050194164944</v>
      </c>
      <c r="F113" s="20">
        <f t="shared" si="29"/>
        <v>180504.14703961654</v>
      </c>
    </row>
    <row r="114" spans="1:6" x14ac:dyDescent="0.35">
      <c r="A114" s="19">
        <v>104</v>
      </c>
      <c r="B114" s="20">
        <f t="shared" si="31"/>
        <v>180504.14703961654</v>
      </c>
      <c r="C114" s="20">
        <f t="shared" si="27"/>
        <v>902.52073519808266</v>
      </c>
      <c r="D114" s="20">
        <f t="shared" si="28"/>
        <v>10199.529458966861</v>
      </c>
      <c r="E114" s="20">
        <f t="shared" si="26"/>
        <v>11102.050194164944</v>
      </c>
      <c r="F114" s="20">
        <f t="shared" si="29"/>
        <v>170304.61758064968</v>
      </c>
    </row>
    <row r="115" spans="1:6" x14ac:dyDescent="0.35">
      <c r="A115" s="19">
        <v>105</v>
      </c>
      <c r="B115" s="20">
        <f t="shared" si="31"/>
        <v>170304.61758064968</v>
      </c>
      <c r="C115" s="20">
        <f t="shared" si="27"/>
        <v>851.52308790324832</v>
      </c>
      <c r="D115" s="20">
        <f t="shared" si="28"/>
        <v>10250.527106261696</v>
      </c>
      <c r="E115" s="20">
        <f t="shared" si="26"/>
        <v>11102.050194164944</v>
      </c>
      <c r="F115" s="20">
        <f t="shared" si="29"/>
        <v>160054.09047438798</v>
      </c>
    </row>
    <row r="116" spans="1:6" x14ac:dyDescent="0.35">
      <c r="A116" s="19">
        <v>106</v>
      </c>
      <c r="B116" s="20">
        <f t="shared" si="31"/>
        <v>160054.09047438798</v>
      </c>
      <c r="C116" s="20">
        <f t="shared" si="27"/>
        <v>800.27045237193988</v>
      </c>
      <c r="D116" s="20">
        <f t="shared" si="28"/>
        <v>10301.779741793003</v>
      </c>
      <c r="E116" s="20">
        <f t="shared" si="26"/>
        <v>11102.050194164944</v>
      </c>
      <c r="F116" s="20">
        <f t="shared" si="29"/>
        <v>149752.31073259498</v>
      </c>
    </row>
    <row r="117" spans="1:6" x14ac:dyDescent="0.35">
      <c r="A117" s="19">
        <v>107</v>
      </c>
      <c r="B117" s="20">
        <f t="shared" si="31"/>
        <v>149752.31073259498</v>
      </c>
      <c r="C117" s="20">
        <f t="shared" si="27"/>
        <v>748.76155366297496</v>
      </c>
      <c r="D117" s="20">
        <f t="shared" si="28"/>
        <v>10353.288640501969</v>
      </c>
      <c r="E117" s="20">
        <f t="shared" si="26"/>
        <v>11102.050194164944</v>
      </c>
      <c r="F117" s="20">
        <f t="shared" si="29"/>
        <v>139399.02209209302</v>
      </c>
    </row>
    <row r="118" spans="1:6" x14ac:dyDescent="0.35">
      <c r="A118" s="19">
        <v>108</v>
      </c>
      <c r="B118" s="20">
        <f t="shared" si="31"/>
        <v>139399.02209209302</v>
      </c>
      <c r="C118" s="20">
        <f t="shared" si="27"/>
        <v>696.99511046046507</v>
      </c>
      <c r="D118" s="20">
        <f t="shared" si="28"/>
        <v>10405.055083704479</v>
      </c>
      <c r="E118" s="20">
        <f t="shared" si="26"/>
        <v>11102.050194164944</v>
      </c>
      <c r="F118" s="20">
        <f t="shared" si="29"/>
        <v>128993.96700838854</v>
      </c>
    </row>
    <row r="119" spans="1:6" x14ac:dyDescent="0.35">
      <c r="A119" s="19">
        <v>109</v>
      </c>
      <c r="B119" s="20">
        <f t="shared" si="31"/>
        <v>128993.96700838854</v>
      </c>
      <c r="C119" s="20">
        <f t="shared" si="27"/>
        <v>644.9698350419427</v>
      </c>
      <c r="D119" s="20">
        <f t="shared" si="28"/>
        <v>10457.080359123001</v>
      </c>
      <c r="E119" s="20">
        <f t="shared" si="26"/>
        <v>11102.050194164944</v>
      </c>
      <c r="F119" s="20">
        <f t="shared" si="29"/>
        <v>118536.88664926554</v>
      </c>
    </row>
    <row r="120" spans="1:6" x14ac:dyDescent="0.35">
      <c r="A120" s="19">
        <v>110</v>
      </c>
      <c r="B120" s="20">
        <f t="shared" si="31"/>
        <v>118536.88664926554</v>
      </c>
      <c r="C120" s="20">
        <f t="shared" si="27"/>
        <v>592.68443324632767</v>
      </c>
      <c r="D120" s="20">
        <f t="shared" si="28"/>
        <v>10509.365760918616</v>
      </c>
      <c r="E120" s="20">
        <f t="shared" si="26"/>
        <v>11102.050194164944</v>
      </c>
      <c r="F120" s="20">
        <f t="shared" si="29"/>
        <v>108027.52088834692</v>
      </c>
    </row>
    <row r="121" spans="1:6" x14ac:dyDescent="0.35">
      <c r="A121" s="19">
        <v>111</v>
      </c>
      <c r="B121" s="20">
        <f t="shared" si="31"/>
        <v>108027.52088834692</v>
      </c>
      <c r="C121" s="20">
        <f t="shared" si="27"/>
        <v>540.13760444173454</v>
      </c>
      <c r="D121" s="20">
        <f t="shared" si="28"/>
        <v>10561.91258972321</v>
      </c>
      <c r="E121" s="20">
        <f t="shared" si="26"/>
        <v>11102.050194164944</v>
      </c>
      <c r="F121" s="20">
        <f t="shared" si="29"/>
        <v>97465.608298623702</v>
      </c>
    </row>
    <row r="122" spans="1:6" x14ac:dyDescent="0.35">
      <c r="A122" s="19">
        <v>112</v>
      </c>
      <c r="B122" s="20">
        <f t="shared" si="31"/>
        <v>97465.608298623702</v>
      </c>
      <c r="C122" s="20">
        <f t="shared" si="27"/>
        <v>487.32804149311846</v>
      </c>
      <c r="D122" s="20">
        <f t="shared" si="28"/>
        <v>10614.722152671826</v>
      </c>
      <c r="E122" s="20">
        <f t="shared" si="26"/>
        <v>11102.050194164944</v>
      </c>
      <c r="F122" s="20">
        <f t="shared" si="29"/>
        <v>86850.886145951881</v>
      </c>
    </row>
    <row r="123" spans="1:6" x14ac:dyDescent="0.35">
      <c r="A123" s="19">
        <v>113</v>
      </c>
      <c r="B123" s="20">
        <f t="shared" si="31"/>
        <v>86850.886145951881</v>
      </c>
      <c r="C123" s="20">
        <f t="shared" si="27"/>
        <v>434.25443072975941</v>
      </c>
      <c r="D123" s="20">
        <f t="shared" si="28"/>
        <v>10667.795763435184</v>
      </c>
      <c r="E123" s="20">
        <f t="shared" si="26"/>
        <v>11102.050194164944</v>
      </c>
      <c r="F123" s="20">
        <f t="shared" si="29"/>
        <v>76183.090382516704</v>
      </c>
    </row>
    <row r="124" spans="1:6" x14ac:dyDescent="0.35">
      <c r="A124" s="19">
        <v>114</v>
      </c>
      <c r="B124" s="20">
        <f t="shared" si="31"/>
        <v>76183.090382516704</v>
      </c>
      <c r="C124" s="20">
        <f t="shared" si="27"/>
        <v>380.91545191258348</v>
      </c>
      <c r="D124" s="20">
        <f t="shared" si="28"/>
        <v>10721.13474225236</v>
      </c>
      <c r="E124" s="20">
        <f t="shared" si="26"/>
        <v>11102.050194164944</v>
      </c>
      <c r="F124" s="20">
        <f t="shared" si="29"/>
        <v>65461.955640264343</v>
      </c>
    </row>
    <row r="125" spans="1:6" x14ac:dyDescent="0.35">
      <c r="A125" s="19">
        <v>115</v>
      </c>
      <c r="B125" s="20">
        <f t="shared" si="31"/>
        <v>65461.955640264343</v>
      </c>
      <c r="C125" s="20">
        <f t="shared" si="27"/>
        <v>327.30977820132171</v>
      </c>
      <c r="D125" s="20">
        <f t="shared" si="28"/>
        <v>10774.740415963623</v>
      </c>
      <c r="E125" s="20">
        <f t="shared" si="26"/>
        <v>11102.050194164944</v>
      </c>
      <c r="F125" s="20">
        <f t="shared" si="29"/>
        <v>54687.215224300722</v>
      </c>
    </row>
    <row r="126" spans="1:6" x14ac:dyDescent="0.35">
      <c r="A126" s="19">
        <v>116</v>
      </c>
      <c r="B126" s="20">
        <f t="shared" si="31"/>
        <v>54687.215224300722</v>
      </c>
      <c r="C126" s="20">
        <f t="shared" si="27"/>
        <v>273.43607612150362</v>
      </c>
      <c r="D126" s="20">
        <f t="shared" si="28"/>
        <v>10828.614118043441</v>
      </c>
      <c r="E126" s="20">
        <f t="shared" si="26"/>
        <v>11102.050194164944</v>
      </c>
      <c r="F126" s="20">
        <f t="shared" si="29"/>
        <v>43858.60110625728</v>
      </c>
    </row>
    <row r="127" spans="1:6" x14ac:dyDescent="0.35">
      <c r="A127" s="19">
        <v>117</v>
      </c>
      <c r="B127" s="20">
        <f t="shared" si="31"/>
        <v>43858.60110625728</v>
      </c>
      <c r="C127" s="20">
        <f t="shared" si="27"/>
        <v>219.29300553128641</v>
      </c>
      <c r="D127" s="20">
        <f t="shared" si="28"/>
        <v>10882.757188633657</v>
      </c>
      <c r="E127" s="20">
        <f t="shared" si="26"/>
        <v>11102.050194164944</v>
      </c>
      <c r="F127" s="20">
        <f t="shared" si="29"/>
        <v>32975.843917623621</v>
      </c>
    </row>
    <row r="128" spans="1:6" x14ac:dyDescent="0.35">
      <c r="A128" s="19">
        <v>118</v>
      </c>
      <c r="B128" s="20">
        <f t="shared" si="31"/>
        <v>32975.843917623621</v>
      </c>
      <c r="C128" s="20">
        <f t="shared" si="27"/>
        <v>164.8792195881181</v>
      </c>
      <c r="D128" s="20">
        <f t="shared" si="28"/>
        <v>10937.170974576826</v>
      </c>
      <c r="E128" s="20">
        <f t="shared" si="26"/>
        <v>11102.050194164944</v>
      </c>
      <c r="F128" s="20">
        <f t="shared" si="29"/>
        <v>22038.672943046797</v>
      </c>
    </row>
    <row r="129" spans="1:6" x14ac:dyDescent="0.35">
      <c r="A129" s="19">
        <v>119</v>
      </c>
      <c r="B129" s="20">
        <f t="shared" si="31"/>
        <v>22038.672943046797</v>
      </c>
      <c r="C129" s="20">
        <f t="shared" si="27"/>
        <v>110.19336471523398</v>
      </c>
      <c r="D129" s="20">
        <f t="shared" si="28"/>
        <v>10991.856829449709</v>
      </c>
      <c r="E129" s="20">
        <f t="shared" si="26"/>
        <v>11102.050194164944</v>
      </c>
      <c r="F129" s="20">
        <f t="shared" si="29"/>
        <v>11046.816113597088</v>
      </c>
    </row>
    <row r="130" spans="1:6" x14ac:dyDescent="0.35">
      <c r="A130" s="19">
        <v>120</v>
      </c>
      <c r="B130" s="20">
        <f t="shared" si="31"/>
        <v>11046.816113597088</v>
      </c>
      <c r="C130" s="20">
        <f t="shared" si="27"/>
        <v>55.234080567985437</v>
      </c>
      <c r="D130" s="20">
        <f t="shared" si="28"/>
        <v>11046.816113596959</v>
      </c>
      <c r="E130" s="20">
        <f t="shared" si="26"/>
        <v>11102.050194164944</v>
      </c>
      <c r="F130" s="20">
        <f t="shared" si="29"/>
        <v>1.2914824765175581E-10</v>
      </c>
    </row>
    <row r="131" spans="1:6" x14ac:dyDescent="0.35">
      <c r="A131" s="19">
        <v>121</v>
      </c>
      <c r="B131" s="20">
        <f t="shared" si="31"/>
        <v>1.2914824765175581E-10</v>
      </c>
      <c r="C131" s="20">
        <f t="shared" si="27"/>
        <v>6.4574123825877902E-13</v>
      </c>
      <c r="D131" s="20">
        <f t="shared" si="28"/>
        <v>11102.050194164944</v>
      </c>
      <c r="E131" s="20">
        <f t="shared" si="26"/>
        <v>11102.050194164944</v>
      </c>
      <c r="F131" s="20">
        <f t="shared" si="29"/>
        <v>-11102.050194164814</v>
      </c>
    </row>
    <row r="132" spans="1:6" x14ac:dyDescent="0.35">
      <c r="A132" s="19">
        <v>122</v>
      </c>
      <c r="B132" s="20">
        <f t="shared" si="31"/>
        <v>-11102.050194164814</v>
      </c>
      <c r="C132" s="20">
        <f t="shared" si="27"/>
        <v>-55.510250970824075</v>
      </c>
      <c r="D132" s="20">
        <f t="shared" si="28"/>
        <v>11157.560445135769</v>
      </c>
      <c r="E132" s="20">
        <f t="shared" si="26"/>
        <v>11102.050194164944</v>
      </c>
      <c r="F132" s="20">
        <f t="shared" si="29"/>
        <v>-22259.610639300583</v>
      </c>
    </row>
    <row r="133" spans="1:6" x14ac:dyDescent="0.35">
      <c r="A133" s="19">
        <v>123</v>
      </c>
      <c r="B133" s="20">
        <f t="shared" si="31"/>
        <v>-22259.610639300583</v>
      </c>
      <c r="C133" s="20">
        <f t="shared" si="27"/>
        <v>-111.29805319650291</v>
      </c>
      <c r="D133" s="20">
        <f t="shared" si="28"/>
        <v>11213.348247361446</v>
      </c>
      <c r="E133" s="20">
        <f t="shared" si="26"/>
        <v>11102.050194164944</v>
      </c>
      <c r="F133" s="20">
        <f t="shared" si="29"/>
        <v>-33472.958886662032</v>
      </c>
    </row>
    <row r="134" spans="1:6" x14ac:dyDescent="0.35">
      <c r="A134" s="19">
        <v>124</v>
      </c>
      <c r="B134" s="20">
        <f t="shared" si="31"/>
        <v>-33472.958886662032</v>
      </c>
      <c r="C134" s="20">
        <f t="shared" si="27"/>
        <v>-167.36479443331015</v>
      </c>
      <c r="D134" s="20">
        <f t="shared" si="28"/>
        <v>11269.414988598253</v>
      </c>
      <c r="E134" s="20">
        <f t="shared" si="26"/>
        <v>11102.050194164944</v>
      </c>
      <c r="F134" s="20">
        <f t="shared" si="29"/>
        <v>-44742.373875260288</v>
      </c>
    </row>
    <row r="135" spans="1:6" x14ac:dyDescent="0.35">
      <c r="A135" s="19">
        <v>125</v>
      </c>
      <c r="B135" s="20">
        <f t="shared" si="31"/>
        <v>-44742.373875260288</v>
      </c>
      <c r="C135" s="20">
        <f t="shared" si="27"/>
        <v>-223.71186937630145</v>
      </c>
      <c r="D135" s="20">
        <f t="shared" si="28"/>
        <v>11325.762063541246</v>
      </c>
      <c r="E135" s="20">
        <f t="shared" si="26"/>
        <v>11102.050194164944</v>
      </c>
      <c r="F135" s="20">
        <f t="shared" si="29"/>
        <v>-56068.135938801533</v>
      </c>
    </row>
    <row r="136" spans="1:6" x14ac:dyDescent="0.35">
      <c r="A136" s="19">
        <v>126</v>
      </c>
      <c r="B136" s="20">
        <f t="shared" si="31"/>
        <v>-56068.135938801533</v>
      </c>
      <c r="C136" s="20">
        <f t="shared" si="27"/>
        <v>-280.34067969400763</v>
      </c>
      <c r="D136" s="20">
        <f t="shared" si="28"/>
        <v>11382.390873858951</v>
      </c>
      <c r="E136" s="20">
        <f t="shared" si="26"/>
        <v>11102.050194164944</v>
      </c>
      <c r="F136" s="20">
        <f t="shared" si="29"/>
        <v>-67450.526812660479</v>
      </c>
    </row>
    <row r="137" spans="1:6" x14ac:dyDescent="0.35">
      <c r="A137" s="19">
        <v>127</v>
      </c>
      <c r="B137" s="20">
        <f t="shared" si="31"/>
        <v>-67450.526812660479</v>
      </c>
      <c r="C137" s="20">
        <f t="shared" si="27"/>
        <v>-337.25263406330237</v>
      </c>
      <c r="D137" s="20">
        <f t="shared" si="28"/>
        <v>11439.302828228247</v>
      </c>
      <c r="E137" s="20">
        <f t="shared" si="26"/>
        <v>11102.050194164944</v>
      </c>
      <c r="F137" s="20">
        <f t="shared" si="29"/>
        <v>-78889.829640888725</v>
      </c>
    </row>
    <row r="138" spans="1:6" x14ac:dyDescent="0.35">
      <c r="A138" s="19">
        <v>128</v>
      </c>
      <c r="B138" s="20">
        <f t="shared" si="31"/>
        <v>-78889.829640888725</v>
      </c>
      <c r="C138" s="20">
        <f t="shared" si="27"/>
        <v>-394.44914820444365</v>
      </c>
      <c r="D138" s="20">
        <f t="shared" si="28"/>
        <v>11496.499342369387</v>
      </c>
      <c r="E138" s="20">
        <f t="shared" si="26"/>
        <v>11102.050194164944</v>
      </c>
      <c r="F138" s="20">
        <f t="shared" si="29"/>
        <v>-90386.328983258107</v>
      </c>
    </row>
    <row r="139" spans="1:6" x14ac:dyDescent="0.35">
      <c r="A139" s="19">
        <v>129</v>
      </c>
      <c r="B139" s="20">
        <f t="shared" si="31"/>
        <v>-90386.328983258107</v>
      </c>
      <c r="C139" s="20">
        <f t="shared" si="27"/>
        <v>-451.93164491629051</v>
      </c>
      <c r="D139" s="20">
        <f t="shared" si="28"/>
        <v>11553.981839081234</v>
      </c>
      <c r="E139" s="20">
        <f t="shared" ref="E139:E202" si="38">PMT($B$5/12,$B$6*12,-$B$11)</f>
        <v>11102.050194164944</v>
      </c>
      <c r="F139" s="20">
        <f t="shared" si="29"/>
        <v>-101940.31082233934</v>
      </c>
    </row>
    <row r="140" spans="1:6" x14ac:dyDescent="0.35">
      <c r="A140" s="19">
        <v>130</v>
      </c>
      <c r="B140" s="20">
        <f t="shared" si="31"/>
        <v>-101940.31082233934</v>
      </c>
      <c r="C140" s="20">
        <f t="shared" ref="C140:C203" si="39">(B140*$B$5)/12</f>
        <v>-509.70155411169662</v>
      </c>
      <c r="D140" s="20">
        <f t="shared" ref="D140:D203" si="40">E140-C140</f>
        <v>11611.75174827664</v>
      </c>
      <c r="E140" s="20">
        <f t="shared" si="38"/>
        <v>11102.050194164944</v>
      </c>
      <c r="F140" s="20">
        <f t="shared" ref="F140:F203" si="41">B140-D140</f>
        <v>-113552.06257061598</v>
      </c>
    </row>
    <row r="141" spans="1:6" x14ac:dyDescent="0.35">
      <c r="A141" s="19">
        <v>131</v>
      </c>
      <c r="B141" s="20">
        <f t="shared" ref="B141:B204" si="42">F140</f>
        <v>-113552.06257061598</v>
      </c>
      <c r="C141" s="20">
        <f t="shared" si="39"/>
        <v>-567.76031285307988</v>
      </c>
      <c r="D141" s="20">
        <f t="shared" si="40"/>
        <v>11669.810507018023</v>
      </c>
      <c r="E141" s="20">
        <f t="shared" si="38"/>
        <v>11102.050194164944</v>
      </c>
      <c r="F141" s="20">
        <f t="shared" si="41"/>
        <v>-125221.87307763399</v>
      </c>
    </row>
    <row r="142" spans="1:6" x14ac:dyDescent="0.35">
      <c r="A142" s="19">
        <v>132</v>
      </c>
      <c r="B142" s="20">
        <f t="shared" si="42"/>
        <v>-125221.87307763399</v>
      </c>
      <c r="C142" s="20">
        <f t="shared" si="39"/>
        <v>-626.10936538816998</v>
      </c>
      <c r="D142" s="20">
        <f t="shared" si="40"/>
        <v>11728.159559553114</v>
      </c>
      <c r="E142" s="20">
        <f t="shared" si="38"/>
        <v>11102.050194164944</v>
      </c>
      <c r="F142" s="20">
        <f t="shared" si="41"/>
        <v>-136950.03263718711</v>
      </c>
    </row>
    <row r="143" spans="1:6" x14ac:dyDescent="0.35">
      <c r="A143" s="19">
        <v>133</v>
      </c>
      <c r="B143" s="20">
        <f t="shared" si="42"/>
        <v>-136950.03263718711</v>
      </c>
      <c r="C143" s="20">
        <f t="shared" si="39"/>
        <v>-684.75016318593543</v>
      </c>
      <c r="D143" s="20">
        <f t="shared" si="40"/>
        <v>11786.800357350879</v>
      </c>
      <c r="E143" s="20">
        <f t="shared" si="38"/>
        <v>11102.050194164944</v>
      </c>
      <c r="F143" s="20">
        <f t="shared" si="41"/>
        <v>-148736.83299453798</v>
      </c>
    </row>
    <row r="144" spans="1:6" x14ac:dyDescent="0.35">
      <c r="A144" s="19">
        <v>134</v>
      </c>
      <c r="B144" s="20">
        <f t="shared" si="42"/>
        <v>-148736.83299453798</v>
      </c>
      <c r="C144" s="20">
        <f t="shared" si="39"/>
        <v>-743.68416497268981</v>
      </c>
      <c r="D144" s="20">
        <f t="shared" si="40"/>
        <v>11845.734359137634</v>
      </c>
      <c r="E144" s="20">
        <f t="shared" si="38"/>
        <v>11102.050194164944</v>
      </c>
      <c r="F144" s="20">
        <f t="shared" si="41"/>
        <v>-160582.56735367561</v>
      </c>
    </row>
    <row r="145" spans="1:6" x14ac:dyDescent="0.35">
      <c r="A145" s="19">
        <v>135</v>
      </c>
      <c r="B145" s="20">
        <f t="shared" si="42"/>
        <v>-160582.56735367561</v>
      </c>
      <c r="C145" s="20">
        <f t="shared" si="39"/>
        <v>-802.91283676837804</v>
      </c>
      <c r="D145" s="20">
        <f t="shared" si="40"/>
        <v>11904.963030933322</v>
      </c>
      <c r="E145" s="20">
        <f t="shared" si="38"/>
        <v>11102.050194164944</v>
      </c>
      <c r="F145" s="20">
        <f t="shared" si="41"/>
        <v>-172487.53038460892</v>
      </c>
    </row>
    <row r="146" spans="1:6" x14ac:dyDescent="0.35">
      <c r="A146" s="19">
        <v>136</v>
      </c>
      <c r="B146" s="20">
        <f t="shared" si="42"/>
        <v>-172487.53038460892</v>
      </c>
      <c r="C146" s="20">
        <f t="shared" si="39"/>
        <v>-862.43765192304454</v>
      </c>
      <c r="D146" s="20">
        <f t="shared" si="40"/>
        <v>11964.487846087988</v>
      </c>
      <c r="E146" s="20">
        <f t="shared" si="38"/>
        <v>11102.050194164944</v>
      </c>
      <c r="F146" s="20">
        <f t="shared" si="41"/>
        <v>-184452.01823069691</v>
      </c>
    </row>
    <row r="147" spans="1:6" x14ac:dyDescent="0.35">
      <c r="A147" s="19">
        <v>137</v>
      </c>
      <c r="B147" s="20">
        <f t="shared" si="42"/>
        <v>-184452.01823069691</v>
      </c>
      <c r="C147" s="20">
        <f t="shared" si="39"/>
        <v>-922.2600911534845</v>
      </c>
      <c r="D147" s="20">
        <f t="shared" si="40"/>
        <v>12024.310285318428</v>
      </c>
      <c r="E147" s="20">
        <f t="shared" si="38"/>
        <v>11102.050194164944</v>
      </c>
      <c r="F147" s="20">
        <f t="shared" si="41"/>
        <v>-196476.32851601535</v>
      </c>
    </row>
    <row r="148" spans="1:6" x14ac:dyDescent="0.35">
      <c r="A148" s="19">
        <v>138</v>
      </c>
      <c r="B148" s="20">
        <f t="shared" si="42"/>
        <v>-196476.32851601535</v>
      </c>
      <c r="C148" s="20">
        <f t="shared" si="39"/>
        <v>-982.3816425800768</v>
      </c>
      <c r="D148" s="20">
        <f t="shared" si="40"/>
        <v>12084.43183674502</v>
      </c>
      <c r="E148" s="20">
        <f t="shared" si="38"/>
        <v>11102.050194164944</v>
      </c>
      <c r="F148" s="20">
        <f t="shared" si="41"/>
        <v>-208560.76035276038</v>
      </c>
    </row>
    <row r="149" spans="1:6" x14ac:dyDescent="0.35">
      <c r="A149" s="19">
        <v>139</v>
      </c>
      <c r="B149" s="20">
        <f t="shared" si="42"/>
        <v>-208560.76035276038</v>
      </c>
      <c r="C149" s="20">
        <f t="shared" si="39"/>
        <v>-1042.8038017638019</v>
      </c>
      <c r="D149" s="20">
        <f t="shared" si="40"/>
        <v>12144.853995928745</v>
      </c>
      <c r="E149" s="20">
        <f t="shared" si="38"/>
        <v>11102.050194164944</v>
      </c>
      <c r="F149" s="20">
        <f t="shared" si="41"/>
        <v>-220705.61434868912</v>
      </c>
    </row>
    <row r="150" spans="1:6" x14ac:dyDescent="0.35">
      <c r="A150" s="19">
        <v>140</v>
      </c>
      <c r="B150" s="20">
        <f t="shared" si="42"/>
        <v>-220705.61434868912</v>
      </c>
      <c r="C150" s="20">
        <f t="shared" si="39"/>
        <v>-1103.5280717434455</v>
      </c>
      <c r="D150" s="20">
        <f t="shared" si="40"/>
        <v>12205.578265908389</v>
      </c>
      <c r="E150" s="20">
        <f t="shared" si="38"/>
        <v>11102.050194164944</v>
      </c>
      <c r="F150" s="20">
        <f t="shared" si="41"/>
        <v>-232911.1926145975</v>
      </c>
    </row>
    <row r="151" spans="1:6" x14ac:dyDescent="0.35">
      <c r="A151" s="19">
        <v>141</v>
      </c>
      <c r="B151" s="20">
        <f t="shared" si="42"/>
        <v>-232911.1926145975</v>
      </c>
      <c r="C151" s="20">
        <f t="shared" si="39"/>
        <v>-1164.5559630729874</v>
      </c>
      <c r="D151" s="20">
        <f t="shared" si="40"/>
        <v>12266.606157237931</v>
      </c>
      <c r="E151" s="20">
        <f t="shared" si="38"/>
        <v>11102.050194164944</v>
      </c>
      <c r="F151" s="20">
        <f t="shared" si="41"/>
        <v>-245177.79877183543</v>
      </c>
    </row>
    <row r="152" spans="1:6" x14ac:dyDescent="0.35">
      <c r="A152" s="19">
        <v>142</v>
      </c>
      <c r="B152" s="20">
        <f t="shared" si="42"/>
        <v>-245177.79877183543</v>
      </c>
      <c r="C152" s="20">
        <f t="shared" si="39"/>
        <v>-1225.8889938591772</v>
      </c>
      <c r="D152" s="20">
        <f t="shared" si="40"/>
        <v>12327.93918802412</v>
      </c>
      <c r="E152" s="20">
        <f t="shared" si="38"/>
        <v>11102.050194164944</v>
      </c>
      <c r="F152" s="20">
        <f t="shared" si="41"/>
        <v>-257505.73795985954</v>
      </c>
    </row>
    <row r="153" spans="1:6" x14ac:dyDescent="0.35">
      <c r="A153" s="19">
        <v>143</v>
      </c>
      <c r="B153" s="20">
        <f t="shared" si="42"/>
        <v>-257505.73795985954</v>
      </c>
      <c r="C153" s="20">
        <f t="shared" si="39"/>
        <v>-1287.5286897992976</v>
      </c>
      <c r="D153" s="20">
        <f t="shared" si="40"/>
        <v>12389.578883964241</v>
      </c>
      <c r="E153" s="20">
        <f t="shared" si="38"/>
        <v>11102.050194164944</v>
      </c>
      <c r="F153" s="20">
        <f t="shared" si="41"/>
        <v>-269895.31684382376</v>
      </c>
    </row>
    <row r="154" spans="1:6" x14ac:dyDescent="0.35">
      <c r="A154" s="19">
        <v>144</v>
      </c>
      <c r="B154" s="20">
        <f t="shared" si="42"/>
        <v>-269895.31684382376</v>
      </c>
      <c r="C154" s="20">
        <f t="shared" si="39"/>
        <v>-1349.4765842191189</v>
      </c>
      <c r="D154" s="20">
        <f t="shared" si="40"/>
        <v>12451.526778384063</v>
      </c>
      <c r="E154" s="20">
        <f t="shared" si="38"/>
        <v>11102.050194164944</v>
      </c>
      <c r="F154" s="20">
        <f t="shared" si="41"/>
        <v>-282346.84362220782</v>
      </c>
    </row>
    <row r="155" spans="1:6" x14ac:dyDescent="0.35">
      <c r="A155" s="19">
        <v>145</v>
      </c>
      <c r="B155" s="20">
        <f t="shared" si="42"/>
        <v>-282346.84362220782</v>
      </c>
      <c r="C155" s="20">
        <f t="shared" si="39"/>
        <v>-1411.7342181110389</v>
      </c>
      <c r="D155" s="20">
        <f t="shared" si="40"/>
        <v>12513.784412275982</v>
      </c>
      <c r="E155" s="20">
        <f t="shared" si="38"/>
        <v>11102.050194164944</v>
      </c>
      <c r="F155" s="20">
        <f t="shared" si="41"/>
        <v>-294860.62803448382</v>
      </c>
    </row>
    <row r="156" spans="1:6" x14ac:dyDescent="0.35">
      <c r="A156" s="19">
        <v>146</v>
      </c>
      <c r="B156" s="20">
        <f t="shared" si="42"/>
        <v>-294860.62803448382</v>
      </c>
      <c r="C156" s="20">
        <f t="shared" si="39"/>
        <v>-1474.303140172419</v>
      </c>
      <c r="D156" s="20">
        <f t="shared" si="40"/>
        <v>12576.353334337362</v>
      </c>
      <c r="E156" s="20">
        <f t="shared" si="38"/>
        <v>11102.050194164944</v>
      </c>
      <c r="F156" s="20">
        <f t="shared" si="41"/>
        <v>-307436.98136882117</v>
      </c>
    </row>
    <row r="157" spans="1:6" x14ac:dyDescent="0.35">
      <c r="A157" s="19">
        <v>147</v>
      </c>
      <c r="B157" s="20">
        <f t="shared" si="42"/>
        <v>-307436.98136882117</v>
      </c>
      <c r="C157" s="20">
        <f t="shared" si="39"/>
        <v>-1537.1849068441059</v>
      </c>
      <c r="D157" s="20">
        <f t="shared" si="40"/>
        <v>12639.23510100905</v>
      </c>
      <c r="E157" s="20">
        <f t="shared" si="38"/>
        <v>11102.050194164944</v>
      </c>
      <c r="F157" s="20">
        <f t="shared" si="41"/>
        <v>-320076.21646983025</v>
      </c>
    </row>
    <row r="158" spans="1:6" x14ac:dyDescent="0.35">
      <c r="A158" s="19">
        <v>148</v>
      </c>
      <c r="B158" s="20">
        <f t="shared" si="42"/>
        <v>-320076.21646983025</v>
      </c>
      <c r="C158" s="20">
        <f t="shared" si="39"/>
        <v>-1600.3810823491513</v>
      </c>
      <c r="D158" s="20">
        <f t="shared" si="40"/>
        <v>12702.431276514095</v>
      </c>
      <c r="E158" s="20">
        <f t="shared" si="38"/>
        <v>11102.050194164944</v>
      </c>
      <c r="F158" s="20">
        <f t="shared" si="41"/>
        <v>-332778.64774634433</v>
      </c>
    </row>
    <row r="159" spans="1:6" x14ac:dyDescent="0.35">
      <c r="A159" s="19">
        <v>149</v>
      </c>
      <c r="B159" s="20">
        <f t="shared" si="42"/>
        <v>-332778.64774634433</v>
      </c>
      <c r="C159" s="20">
        <f t="shared" si="39"/>
        <v>-1663.8932387317216</v>
      </c>
      <c r="D159" s="20">
        <f t="shared" si="40"/>
        <v>12765.943432896665</v>
      </c>
      <c r="E159" s="20">
        <f t="shared" si="38"/>
        <v>11102.050194164944</v>
      </c>
      <c r="F159" s="20">
        <f t="shared" si="41"/>
        <v>-345544.59117924102</v>
      </c>
    </row>
    <row r="160" spans="1:6" x14ac:dyDescent="0.35">
      <c r="A160" s="19">
        <v>150</v>
      </c>
      <c r="B160" s="20">
        <f t="shared" si="42"/>
        <v>-345544.59117924102</v>
      </c>
      <c r="C160" s="20">
        <f t="shared" si="39"/>
        <v>-1727.7229558962051</v>
      </c>
      <c r="D160" s="20">
        <f t="shared" si="40"/>
        <v>12829.773150061148</v>
      </c>
      <c r="E160" s="20">
        <f t="shared" si="38"/>
        <v>11102.050194164944</v>
      </c>
      <c r="F160" s="20">
        <f t="shared" si="41"/>
        <v>-358374.36432930216</v>
      </c>
    </row>
    <row r="161" spans="1:6" x14ac:dyDescent="0.35">
      <c r="A161" s="19">
        <v>151</v>
      </c>
      <c r="B161" s="20">
        <f t="shared" si="42"/>
        <v>-358374.36432930216</v>
      </c>
      <c r="C161" s="20">
        <f t="shared" si="39"/>
        <v>-1791.8718216465106</v>
      </c>
      <c r="D161" s="20">
        <f t="shared" si="40"/>
        <v>12893.922015811455</v>
      </c>
      <c r="E161" s="20">
        <f t="shared" si="38"/>
        <v>11102.050194164944</v>
      </c>
      <c r="F161" s="20">
        <f t="shared" si="41"/>
        <v>-371268.28634511359</v>
      </c>
    </row>
    <row r="162" spans="1:6" x14ac:dyDescent="0.35">
      <c r="A162" s="19">
        <v>152</v>
      </c>
      <c r="B162" s="20">
        <f t="shared" si="42"/>
        <v>-371268.28634511359</v>
      </c>
      <c r="C162" s="20">
        <f t="shared" si="39"/>
        <v>-1856.3414317255681</v>
      </c>
      <c r="D162" s="20">
        <f t="shared" si="40"/>
        <v>12958.391625890512</v>
      </c>
      <c r="E162" s="20">
        <f t="shared" si="38"/>
        <v>11102.050194164944</v>
      </c>
      <c r="F162" s="20">
        <f t="shared" si="41"/>
        <v>-384226.6779710041</v>
      </c>
    </row>
    <row r="163" spans="1:6" x14ac:dyDescent="0.35">
      <c r="A163" s="19">
        <v>153</v>
      </c>
      <c r="B163" s="20">
        <f t="shared" si="42"/>
        <v>-384226.6779710041</v>
      </c>
      <c r="C163" s="20">
        <f t="shared" si="39"/>
        <v>-1921.1333898550204</v>
      </c>
      <c r="D163" s="20">
        <f t="shared" si="40"/>
        <v>13023.183584019964</v>
      </c>
      <c r="E163" s="20">
        <f t="shared" si="38"/>
        <v>11102.050194164944</v>
      </c>
      <c r="F163" s="20">
        <f t="shared" si="41"/>
        <v>-397249.86155502405</v>
      </c>
    </row>
    <row r="164" spans="1:6" x14ac:dyDescent="0.35">
      <c r="A164" s="19">
        <v>154</v>
      </c>
      <c r="B164" s="20">
        <f t="shared" si="42"/>
        <v>-397249.86155502405</v>
      </c>
      <c r="C164" s="20">
        <f t="shared" si="39"/>
        <v>-1986.2493077751203</v>
      </c>
      <c r="D164" s="20">
        <f t="shared" si="40"/>
        <v>13088.299501940064</v>
      </c>
      <c r="E164" s="20">
        <f t="shared" si="38"/>
        <v>11102.050194164944</v>
      </c>
      <c r="F164" s="20">
        <f t="shared" si="41"/>
        <v>-410338.16105696413</v>
      </c>
    </row>
    <row r="165" spans="1:6" x14ac:dyDescent="0.35">
      <c r="A165" s="19">
        <v>155</v>
      </c>
      <c r="B165" s="20">
        <f t="shared" si="42"/>
        <v>-410338.16105696413</v>
      </c>
      <c r="C165" s="20">
        <f t="shared" si="39"/>
        <v>-2051.6908052848207</v>
      </c>
      <c r="D165" s="20">
        <f t="shared" si="40"/>
        <v>13153.740999449765</v>
      </c>
      <c r="E165" s="20">
        <f t="shared" si="38"/>
        <v>11102.050194164944</v>
      </c>
      <c r="F165" s="20">
        <f t="shared" si="41"/>
        <v>-423491.90205641388</v>
      </c>
    </row>
    <row r="166" spans="1:6" x14ac:dyDescent="0.35">
      <c r="A166" s="19">
        <v>156</v>
      </c>
      <c r="B166" s="20">
        <f t="shared" si="42"/>
        <v>-423491.90205641388</v>
      </c>
      <c r="C166" s="20">
        <f t="shared" si="39"/>
        <v>-2117.4595102820695</v>
      </c>
      <c r="D166" s="20">
        <f t="shared" si="40"/>
        <v>13219.509704447013</v>
      </c>
      <c r="E166" s="20">
        <f t="shared" si="38"/>
        <v>11102.050194164944</v>
      </c>
      <c r="F166" s="20">
        <f t="shared" si="41"/>
        <v>-436711.41176086088</v>
      </c>
    </row>
    <row r="167" spans="1:6" x14ac:dyDescent="0.35">
      <c r="A167" s="19">
        <v>157</v>
      </c>
      <c r="B167" s="20">
        <f t="shared" si="42"/>
        <v>-436711.41176086088</v>
      </c>
      <c r="C167" s="20">
        <f t="shared" si="39"/>
        <v>-2183.5570588043042</v>
      </c>
      <c r="D167" s="20">
        <f t="shared" si="40"/>
        <v>13285.607252969248</v>
      </c>
      <c r="E167" s="20">
        <f t="shared" si="38"/>
        <v>11102.050194164944</v>
      </c>
      <c r="F167" s="20">
        <f t="shared" si="41"/>
        <v>-449997.01901383011</v>
      </c>
    </row>
    <row r="168" spans="1:6" x14ac:dyDescent="0.35">
      <c r="A168" s="19">
        <v>158</v>
      </c>
      <c r="B168" s="20">
        <f t="shared" si="42"/>
        <v>-449997.01901383011</v>
      </c>
      <c r="C168" s="20">
        <f t="shared" si="39"/>
        <v>-2249.9850950691502</v>
      </c>
      <c r="D168" s="20">
        <f t="shared" si="40"/>
        <v>13352.035289234094</v>
      </c>
      <c r="E168" s="20">
        <f t="shared" si="38"/>
        <v>11102.050194164944</v>
      </c>
      <c r="F168" s="20">
        <f t="shared" si="41"/>
        <v>-463349.05430306419</v>
      </c>
    </row>
    <row r="169" spans="1:6" x14ac:dyDescent="0.35">
      <c r="A169" s="19">
        <v>159</v>
      </c>
      <c r="B169" s="20">
        <f t="shared" si="42"/>
        <v>-463349.05430306419</v>
      </c>
      <c r="C169" s="20">
        <f t="shared" si="39"/>
        <v>-2316.7452715153208</v>
      </c>
      <c r="D169" s="20">
        <f t="shared" si="40"/>
        <v>13418.795465680265</v>
      </c>
      <c r="E169" s="20">
        <f t="shared" si="38"/>
        <v>11102.050194164944</v>
      </c>
      <c r="F169" s="20">
        <f t="shared" si="41"/>
        <v>-476767.84976874443</v>
      </c>
    </row>
    <row r="170" spans="1:6" x14ac:dyDescent="0.35">
      <c r="A170" s="19">
        <v>160</v>
      </c>
      <c r="B170" s="20">
        <f t="shared" si="42"/>
        <v>-476767.84976874443</v>
      </c>
      <c r="C170" s="20">
        <f t="shared" si="39"/>
        <v>-2383.8392488437221</v>
      </c>
      <c r="D170" s="20">
        <f t="shared" si="40"/>
        <v>13485.889443008666</v>
      </c>
      <c r="E170" s="20">
        <f t="shared" si="38"/>
        <v>11102.050194164944</v>
      </c>
      <c r="F170" s="20">
        <f t="shared" si="41"/>
        <v>-490253.73921175313</v>
      </c>
    </row>
    <row r="171" spans="1:6" x14ac:dyDescent="0.35">
      <c r="A171" s="19">
        <v>161</v>
      </c>
      <c r="B171" s="20">
        <f t="shared" si="42"/>
        <v>-490253.73921175313</v>
      </c>
      <c r="C171" s="20">
        <f t="shared" si="39"/>
        <v>-2451.2686960587657</v>
      </c>
      <c r="D171" s="20">
        <f t="shared" si="40"/>
        <v>13553.318890223709</v>
      </c>
      <c r="E171" s="20">
        <f t="shared" si="38"/>
        <v>11102.050194164944</v>
      </c>
      <c r="F171" s="20">
        <f t="shared" si="41"/>
        <v>-503807.05810197681</v>
      </c>
    </row>
    <row r="172" spans="1:6" x14ac:dyDescent="0.35">
      <c r="A172" s="19">
        <v>162</v>
      </c>
      <c r="B172" s="20">
        <f t="shared" si="42"/>
        <v>-503807.05810197681</v>
      </c>
      <c r="C172" s="20">
        <f t="shared" si="39"/>
        <v>-2519.0352905098839</v>
      </c>
      <c r="D172" s="20">
        <f t="shared" si="40"/>
        <v>13621.085484674828</v>
      </c>
      <c r="E172" s="20">
        <f t="shared" si="38"/>
        <v>11102.050194164944</v>
      </c>
      <c r="F172" s="20">
        <f t="shared" si="41"/>
        <v>-517428.14358665165</v>
      </c>
    </row>
    <row r="173" spans="1:6" x14ac:dyDescent="0.35">
      <c r="A173" s="19">
        <v>163</v>
      </c>
      <c r="B173" s="20">
        <f t="shared" si="42"/>
        <v>-517428.14358665165</v>
      </c>
      <c r="C173" s="20">
        <f t="shared" si="39"/>
        <v>-2587.1407179332582</v>
      </c>
      <c r="D173" s="20">
        <f t="shared" si="40"/>
        <v>13689.190912098202</v>
      </c>
      <c r="E173" s="20">
        <f t="shared" si="38"/>
        <v>11102.050194164944</v>
      </c>
      <c r="F173" s="20">
        <f t="shared" si="41"/>
        <v>-531117.33449874981</v>
      </c>
    </row>
    <row r="174" spans="1:6" x14ac:dyDescent="0.35">
      <c r="A174" s="19">
        <v>164</v>
      </c>
      <c r="B174" s="20">
        <f t="shared" si="42"/>
        <v>-531117.33449874981</v>
      </c>
      <c r="C174" s="20">
        <f t="shared" si="39"/>
        <v>-2655.5866724937491</v>
      </c>
      <c r="D174" s="20">
        <f t="shared" si="40"/>
        <v>13757.636866658693</v>
      </c>
      <c r="E174" s="20">
        <f t="shared" si="38"/>
        <v>11102.050194164944</v>
      </c>
      <c r="F174" s="20">
        <f t="shared" si="41"/>
        <v>-544874.97136540851</v>
      </c>
    </row>
    <row r="175" spans="1:6" x14ac:dyDescent="0.35">
      <c r="A175" s="19">
        <v>165</v>
      </c>
      <c r="B175" s="20">
        <f t="shared" si="42"/>
        <v>-544874.97136540851</v>
      </c>
      <c r="C175" s="20">
        <f t="shared" si="39"/>
        <v>-2724.3748568270425</v>
      </c>
      <c r="D175" s="20">
        <f t="shared" si="40"/>
        <v>13826.425050991986</v>
      </c>
      <c r="E175" s="20">
        <f t="shared" si="38"/>
        <v>11102.050194164944</v>
      </c>
      <c r="F175" s="20">
        <f t="shared" si="41"/>
        <v>-558701.39641640044</v>
      </c>
    </row>
    <row r="176" spans="1:6" x14ac:dyDescent="0.35">
      <c r="A176" s="19">
        <v>166</v>
      </c>
      <c r="B176" s="20">
        <f t="shared" si="42"/>
        <v>-558701.39641640044</v>
      </c>
      <c r="C176" s="20">
        <f t="shared" si="39"/>
        <v>-2793.5069820820022</v>
      </c>
      <c r="D176" s="20">
        <f t="shared" si="40"/>
        <v>13895.557176246946</v>
      </c>
      <c r="E176" s="20">
        <f t="shared" si="38"/>
        <v>11102.050194164944</v>
      </c>
      <c r="F176" s="20">
        <f t="shared" si="41"/>
        <v>-572596.95359264733</v>
      </c>
    </row>
    <row r="177" spans="1:6" x14ac:dyDescent="0.35">
      <c r="A177" s="19">
        <v>167</v>
      </c>
      <c r="B177" s="20">
        <f t="shared" si="42"/>
        <v>-572596.95359264733</v>
      </c>
      <c r="C177" s="20">
        <f t="shared" si="39"/>
        <v>-2862.9847679632367</v>
      </c>
      <c r="D177" s="20">
        <f t="shared" si="40"/>
        <v>13965.03496212818</v>
      </c>
      <c r="E177" s="20">
        <f t="shared" si="38"/>
        <v>11102.050194164944</v>
      </c>
      <c r="F177" s="20">
        <f t="shared" si="41"/>
        <v>-586561.98855477548</v>
      </c>
    </row>
    <row r="178" spans="1:6" x14ac:dyDescent="0.35">
      <c r="A178" s="19">
        <v>168</v>
      </c>
      <c r="B178" s="20">
        <f t="shared" si="42"/>
        <v>-586561.98855477548</v>
      </c>
      <c r="C178" s="20">
        <f t="shared" si="39"/>
        <v>-2932.8099427738775</v>
      </c>
      <c r="D178" s="20">
        <f t="shared" si="40"/>
        <v>14034.860136938822</v>
      </c>
      <c r="E178" s="20">
        <f t="shared" si="38"/>
        <v>11102.050194164944</v>
      </c>
      <c r="F178" s="20">
        <f t="shared" si="41"/>
        <v>-600596.84869171435</v>
      </c>
    </row>
    <row r="179" spans="1:6" x14ac:dyDescent="0.35">
      <c r="A179" s="19">
        <v>169</v>
      </c>
      <c r="B179" s="20">
        <f t="shared" si="42"/>
        <v>-600596.84869171435</v>
      </c>
      <c r="C179" s="20">
        <f t="shared" si="39"/>
        <v>-3002.9842434585717</v>
      </c>
      <c r="D179" s="20">
        <f t="shared" si="40"/>
        <v>14105.034437623515</v>
      </c>
      <c r="E179" s="20">
        <f t="shared" si="38"/>
        <v>11102.050194164944</v>
      </c>
      <c r="F179" s="20">
        <f t="shared" si="41"/>
        <v>-614701.8831293378</v>
      </c>
    </row>
    <row r="180" spans="1:6" x14ac:dyDescent="0.35">
      <c r="A180" s="19">
        <v>170</v>
      </c>
      <c r="B180" s="20">
        <f t="shared" si="42"/>
        <v>-614701.8831293378</v>
      </c>
      <c r="C180" s="20">
        <f t="shared" si="39"/>
        <v>-3073.5094156466889</v>
      </c>
      <c r="D180" s="20">
        <f t="shared" si="40"/>
        <v>14175.559609811633</v>
      </c>
      <c r="E180" s="20">
        <f t="shared" si="38"/>
        <v>11102.050194164944</v>
      </c>
      <c r="F180" s="20">
        <f t="shared" si="41"/>
        <v>-628877.44273914944</v>
      </c>
    </row>
    <row r="181" spans="1:6" x14ac:dyDescent="0.35">
      <c r="A181" s="19">
        <v>171</v>
      </c>
      <c r="B181" s="20">
        <f t="shared" si="42"/>
        <v>-628877.44273914944</v>
      </c>
      <c r="C181" s="20">
        <f t="shared" si="39"/>
        <v>-3144.3872136957471</v>
      </c>
      <c r="D181" s="20">
        <f t="shared" si="40"/>
        <v>14246.437407860691</v>
      </c>
      <c r="E181" s="20">
        <f t="shared" si="38"/>
        <v>11102.050194164944</v>
      </c>
      <c r="F181" s="20">
        <f t="shared" si="41"/>
        <v>-643123.88014701009</v>
      </c>
    </row>
    <row r="182" spans="1:6" x14ac:dyDescent="0.35">
      <c r="A182" s="19">
        <v>172</v>
      </c>
      <c r="B182" s="20">
        <f t="shared" si="42"/>
        <v>-643123.88014701009</v>
      </c>
      <c r="C182" s="20">
        <f t="shared" si="39"/>
        <v>-3215.61940073505</v>
      </c>
      <c r="D182" s="20">
        <f t="shared" si="40"/>
        <v>14317.669594899993</v>
      </c>
      <c r="E182" s="20">
        <f t="shared" si="38"/>
        <v>11102.050194164944</v>
      </c>
      <c r="F182" s="20">
        <f t="shared" si="41"/>
        <v>-657441.54974191007</v>
      </c>
    </row>
    <row r="183" spans="1:6" x14ac:dyDescent="0.35">
      <c r="A183" s="19">
        <v>173</v>
      </c>
      <c r="B183" s="20">
        <f t="shared" si="42"/>
        <v>-657441.54974191007</v>
      </c>
      <c r="C183" s="20">
        <f t="shared" si="39"/>
        <v>-3287.2077487095503</v>
      </c>
      <c r="D183" s="20">
        <f t="shared" si="40"/>
        <v>14389.257942874494</v>
      </c>
      <c r="E183" s="20">
        <f t="shared" si="38"/>
        <v>11102.050194164944</v>
      </c>
      <c r="F183" s="20">
        <f t="shared" si="41"/>
        <v>-671830.80768478452</v>
      </c>
    </row>
    <row r="184" spans="1:6" x14ac:dyDescent="0.35">
      <c r="A184" s="19">
        <v>174</v>
      </c>
      <c r="B184" s="20">
        <f t="shared" si="42"/>
        <v>-671830.80768478452</v>
      </c>
      <c r="C184" s="20">
        <f t="shared" si="39"/>
        <v>-3359.1540384239229</v>
      </c>
      <c r="D184" s="20">
        <f t="shared" si="40"/>
        <v>14461.204232588867</v>
      </c>
      <c r="E184" s="20">
        <f t="shared" si="38"/>
        <v>11102.050194164944</v>
      </c>
      <c r="F184" s="20">
        <f t="shared" si="41"/>
        <v>-686292.0119173734</v>
      </c>
    </row>
    <row r="185" spans="1:6" x14ac:dyDescent="0.35">
      <c r="A185" s="19">
        <v>175</v>
      </c>
      <c r="B185" s="20">
        <f t="shared" si="42"/>
        <v>-686292.0119173734</v>
      </c>
      <c r="C185" s="20">
        <f t="shared" si="39"/>
        <v>-3431.4600595868669</v>
      </c>
      <c r="D185" s="20">
        <f t="shared" si="40"/>
        <v>14533.510253751811</v>
      </c>
      <c r="E185" s="20">
        <f t="shared" si="38"/>
        <v>11102.050194164944</v>
      </c>
      <c r="F185" s="20">
        <f t="shared" si="41"/>
        <v>-700825.52217112517</v>
      </c>
    </row>
    <row r="186" spans="1:6" x14ac:dyDescent="0.35">
      <c r="A186" s="19">
        <v>176</v>
      </c>
      <c r="B186" s="20">
        <f t="shared" si="42"/>
        <v>-700825.52217112517</v>
      </c>
      <c r="C186" s="20">
        <f t="shared" si="39"/>
        <v>-3504.1276108556253</v>
      </c>
      <c r="D186" s="20">
        <f t="shared" si="40"/>
        <v>14606.177805020568</v>
      </c>
      <c r="E186" s="20">
        <f t="shared" si="38"/>
        <v>11102.050194164944</v>
      </c>
      <c r="F186" s="20">
        <f t="shared" si="41"/>
        <v>-715431.69997614576</v>
      </c>
    </row>
    <row r="187" spans="1:6" x14ac:dyDescent="0.35">
      <c r="A187" s="19">
        <v>177</v>
      </c>
      <c r="B187" s="20">
        <f t="shared" si="42"/>
        <v>-715431.69997614576</v>
      </c>
      <c r="C187" s="20">
        <f t="shared" si="39"/>
        <v>-3577.1584998807284</v>
      </c>
      <c r="D187" s="20">
        <f t="shared" si="40"/>
        <v>14679.208694045672</v>
      </c>
      <c r="E187" s="20">
        <f t="shared" si="38"/>
        <v>11102.050194164944</v>
      </c>
      <c r="F187" s="20">
        <f t="shared" si="41"/>
        <v>-730110.90867019142</v>
      </c>
    </row>
    <row r="188" spans="1:6" x14ac:dyDescent="0.35">
      <c r="A188" s="19">
        <v>178</v>
      </c>
      <c r="B188" s="20">
        <f t="shared" si="42"/>
        <v>-730110.90867019142</v>
      </c>
      <c r="C188" s="20">
        <f t="shared" si="39"/>
        <v>-3650.5545433509574</v>
      </c>
      <c r="D188" s="20">
        <f t="shared" si="40"/>
        <v>14752.604737515901</v>
      </c>
      <c r="E188" s="20">
        <f t="shared" si="38"/>
        <v>11102.050194164944</v>
      </c>
      <c r="F188" s="20">
        <f t="shared" si="41"/>
        <v>-744863.51340770733</v>
      </c>
    </row>
    <row r="189" spans="1:6" x14ac:dyDescent="0.35">
      <c r="A189" s="19">
        <v>179</v>
      </c>
      <c r="B189" s="20">
        <f t="shared" si="42"/>
        <v>-744863.51340770733</v>
      </c>
      <c r="C189" s="20">
        <f t="shared" si="39"/>
        <v>-3724.3175670385367</v>
      </c>
      <c r="D189" s="20">
        <f t="shared" si="40"/>
        <v>14826.367761203481</v>
      </c>
      <c r="E189" s="20">
        <f t="shared" si="38"/>
        <v>11102.050194164944</v>
      </c>
      <c r="F189" s="20">
        <f t="shared" si="41"/>
        <v>-759689.88116891077</v>
      </c>
    </row>
    <row r="190" spans="1:6" x14ac:dyDescent="0.35">
      <c r="A190" s="19">
        <v>180</v>
      </c>
      <c r="B190" s="20">
        <f t="shared" si="42"/>
        <v>-759689.88116891077</v>
      </c>
      <c r="C190" s="20">
        <f t="shared" si="39"/>
        <v>-3798.4494058445539</v>
      </c>
      <c r="D190" s="20">
        <f t="shared" si="40"/>
        <v>14900.499600009498</v>
      </c>
      <c r="E190" s="20">
        <f t="shared" si="38"/>
        <v>11102.050194164944</v>
      </c>
      <c r="F190" s="20">
        <f t="shared" si="41"/>
        <v>-774590.38076892029</v>
      </c>
    </row>
    <row r="191" spans="1:6" x14ac:dyDescent="0.35">
      <c r="A191" s="19">
        <v>181</v>
      </c>
      <c r="B191" s="20">
        <f t="shared" si="42"/>
        <v>-774590.38076892029</v>
      </c>
      <c r="C191" s="20">
        <f t="shared" si="39"/>
        <v>-3872.9519038446015</v>
      </c>
      <c r="D191" s="20">
        <f t="shared" si="40"/>
        <v>14975.002098009545</v>
      </c>
      <c r="E191" s="20">
        <f t="shared" si="38"/>
        <v>11102.050194164944</v>
      </c>
      <c r="F191" s="20">
        <f t="shared" si="41"/>
        <v>-789565.38286692987</v>
      </c>
    </row>
    <row r="192" spans="1:6" x14ac:dyDescent="0.35">
      <c r="A192" s="19">
        <v>182</v>
      </c>
      <c r="B192" s="20">
        <f t="shared" si="42"/>
        <v>-789565.38286692987</v>
      </c>
      <c r="C192" s="20">
        <f t="shared" si="39"/>
        <v>-3947.8269143346492</v>
      </c>
      <c r="D192" s="20">
        <f t="shared" si="40"/>
        <v>15049.877108499593</v>
      </c>
      <c r="E192" s="20">
        <f t="shared" si="38"/>
        <v>11102.050194164944</v>
      </c>
      <c r="F192" s="20">
        <f t="shared" si="41"/>
        <v>-804615.25997542951</v>
      </c>
    </row>
    <row r="193" spans="1:6" x14ac:dyDescent="0.35">
      <c r="A193" s="19">
        <v>183</v>
      </c>
      <c r="B193" s="20">
        <f t="shared" si="42"/>
        <v>-804615.25997542951</v>
      </c>
      <c r="C193" s="20">
        <f t="shared" si="39"/>
        <v>-4023.0762998771474</v>
      </c>
      <c r="D193" s="20">
        <f t="shared" si="40"/>
        <v>15125.126494042092</v>
      </c>
      <c r="E193" s="20">
        <f t="shared" si="38"/>
        <v>11102.050194164944</v>
      </c>
      <c r="F193" s="20">
        <f t="shared" si="41"/>
        <v>-819740.38646947162</v>
      </c>
    </row>
    <row r="194" spans="1:6" x14ac:dyDescent="0.35">
      <c r="A194" s="19">
        <v>184</v>
      </c>
      <c r="B194" s="20">
        <f t="shared" si="42"/>
        <v>-819740.38646947162</v>
      </c>
      <c r="C194" s="20">
        <f t="shared" si="39"/>
        <v>-4098.7019323473578</v>
      </c>
      <c r="D194" s="20">
        <f t="shared" si="40"/>
        <v>15200.752126512301</v>
      </c>
      <c r="E194" s="20">
        <f t="shared" si="38"/>
        <v>11102.050194164944</v>
      </c>
      <c r="F194" s="20">
        <f t="shared" si="41"/>
        <v>-834941.13859598397</v>
      </c>
    </row>
    <row r="195" spans="1:6" x14ac:dyDescent="0.35">
      <c r="A195" s="19">
        <v>185</v>
      </c>
      <c r="B195" s="20">
        <f t="shared" si="42"/>
        <v>-834941.13859598397</v>
      </c>
      <c r="C195" s="20">
        <f t="shared" si="39"/>
        <v>-4174.7056929799191</v>
      </c>
      <c r="D195" s="20">
        <f t="shared" si="40"/>
        <v>15276.755887144864</v>
      </c>
      <c r="E195" s="20">
        <f t="shared" si="38"/>
        <v>11102.050194164944</v>
      </c>
      <c r="F195" s="20">
        <f t="shared" si="41"/>
        <v>-850217.8944831288</v>
      </c>
    </row>
    <row r="196" spans="1:6" x14ac:dyDescent="0.35">
      <c r="A196" s="19">
        <v>186</v>
      </c>
      <c r="B196" s="20">
        <f t="shared" si="42"/>
        <v>-850217.8944831288</v>
      </c>
      <c r="C196" s="20">
        <f t="shared" si="39"/>
        <v>-4251.0894724156433</v>
      </c>
      <c r="D196" s="20">
        <f t="shared" si="40"/>
        <v>15353.139666580588</v>
      </c>
      <c r="E196" s="20">
        <f t="shared" si="38"/>
        <v>11102.050194164944</v>
      </c>
      <c r="F196" s="20">
        <f t="shared" si="41"/>
        <v>-865571.03414970939</v>
      </c>
    </row>
    <row r="197" spans="1:6" x14ac:dyDescent="0.35">
      <c r="A197" s="19">
        <v>187</v>
      </c>
      <c r="B197" s="20">
        <f t="shared" si="42"/>
        <v>-865571.03414970939</v>
      </c>
      <c r="C197" s="20">
        <f t="shared" si="39"/>
        <v>-4327.8551707485467</v>
      </c>
      <c r="D197" s="20">
        <f t="shared" si="40"/>
        <v>15429.905364913491</v>
      </c>
      <c r="E197" s="20">
        <f t="shared" si="38"/>
        <v>11102.050194164944</v>
      </c>
      <c r="F197" s="20">
        <f t="shared" si="41"/>
        <v>-881000.93951462291</v>
      </c>
    </row>
    <row r="198" spans="1:6" x14ac:dyDescent="0.35">
      <c r="A198" s="17">
        <v>188</v>
      </c>
      <c r="B198" s="21">
        <f t="shared" si="42"/>
        <v>-881000.93951462291</v>
      </c>
      <c r="C198" s="21">
        <f t="shared" si="39"/>
        <v>-4405.0046975731138</v>
      </c>
      <c r="D198" s="21">
        <f t="shared" si="40"/>
        <v>15507.054891738058</v>
      </c>
      <c r="E198" s="21">
        <f t="shared" si="38"/>
        <v>11102.050194164944</v>
      </c>
      <c r="F198" s="21">
        <f t="shared" si="41"/>
        <v>-896507.99440636102</v>
      </c>
    </row>
    <row r="199" spans="1:6" x14ac:dyDescent="0.35">
      <c r="A199" s="17">
        <v>189</v>
      </c>
      <c r="B199" s="21">
        <f t="shared" si="42"/>
        <v>-896507.99440636102</v>
      </c>
      <c r="C199" s="21">
        <f t="shared" si="39"/>
        <v>-4482.5399720318046</v>
      </c>
      <c r="D199" s="21">
        <f t="shared" si="40"/>
        <v>15584.590166196747</v>
      </c>
      <c r="E199" s="21">
        <f t="shared" si="38"/>
        <v>11102.050194164944</v>
      </c>
      <c r="F199" s="21">
        <f t="shared" si="41"/>
        <v>-912092.58457255771</v>
      </c>
    </row>
    <row r="200" spans="1:6" x14ac:dyDescent="0.35">
      <c r="A200" s="17">
        <v>190</v>
      </c>
      <c r="B200" s="21">
        <f t="shared" si="42"/>
        <v>-912092.58457255771</v>
      </c>
      <c r="C200" s="21">
        <f t="shared" si="39"/>
        <v>-4560.4629228627882</v>
      </c>
      <c r="D200" s="21">
        <f t="shared" si="40"/>
        <v>15662.513117027731</v>
      </c>
      <c r="E200" s="21">
        <f t="shared" si="38"/>
        <v>11102.050194164944</v>
      </c>
      <c r="F200" s="21">
        <f t="shared" si="41"/>
        <v>-927755.09768958541</v>
      </c>
    </row>
    <row r="201" spans="1:6" x14ac:dyDescent="0.35">
      <c r="A201" s="17">
        <v>191</v>
      </c>
      <c r="B201" s="21">
        <f t="shared" si="42"/>
        <v>-927755.09768958541</v>
      </c>
      <c r="C201" s="21">
        <f t="shared" si="39"/>
        <v>-4638.7754884479264</v>
      </c>
      <c r="D201" s="21">
        <f t="shared" si="40"/>
        <v>15740.825682612871</v>
      </c>
      <c r="E201" s="21">
        <f t="shared" si="38"/>
        <v>11102.050194164944</v>
      </c>
      <c r="F201" s="21">
        <f t="shared" si="41"/>
        <v>-943495.92337219825</v>
      </c>
    </row>
    <row r="202" spans="1:6" x14ac:dyDescent="0.35">
      <c r="A202" s="17">
        <v>192</v>
      </c>
      <c r="B202" s="21">
        <f t="shared" si="42"/>
        <v>-943495.92337219825</v>
      </c>
      <c r="C202" s="21">
        <f t="shared" si="39"/>
        <v>-4717.479616860991</v>
      </c>
      <c r="D202" s="21">
        <f t="shared" si="40"/>
        <v>15819.529811025935</v>
      </c>
      <c r="E202" s="21">
        <f t="shared" si="38"/>
        <v>11102.050194164944</v>
      </c>
      <c r="F202" s="21">
        <f t="shared" si="41"/>
        <v>-959315.45318322419</v>
      </c>
    </row>
    <row r="203" spans="1:6" x14ac:dyDescent="0.35">
      <c r="A203" s="17">
        <v>193</v>
      </c>
      <c r="B203" s="21">
        <f t="shared" si="42"/>
        <v>-959315.45318322419</v>
      </c>
      <c r="C203" s="21">
        <f t="shared" si="39"/>
        <v>-4796.5772659161203</v>
      </c>
      <c r="D203" s="21">
        <f t="shared" si="40"/>
        <v>15898.627460081065</v>
      </c>
      <c r="E203" s="21">
        <f t="shared" ref="E203:E266" si="43">PMT($B$5/12,$B$6*12,-$B$11)</f>
        <v>11102.050194164944</v>
      </c>
      <c r="F203" s="21">
        <f t="shared" si="41"/>
        <v>-975214.08064330521</v>
      </c>
    </row>
    <row r="204" spans="1:6" x14ac:dyDescent="0.35">
      <c r="A204" s="17">
        <v>194</v>
      </c>
      <c r="B204" s="21">
        <f t="shared" si="42"/>
        <v>-975214.08064330521</v>
      </c>
      <c r="C204" s="21">
        <f t="shared" ref="C204:C267" si="44">(B204*$B$5)/12</f>
        <v>-4876.0704032165258</v>
      </c>
      <c r="D204" s="21">
        <f t="shared" ref="D204:D267" si="45">E204-C204</f>
        <v>15978.120597381469</v>
      </c>
      <c r="E204" s="21">
        <f t="shared" si="43"/>
        <v>11102.050194164944</v>
      </c>
      <c r="F204" s="21">
        <f t="shared" ref="F204:F267" si="46">B204-D204</f>
        <v>-991192.2012406867</v>
      </c>
    </row>
    <row r="205" spans="1:6" x14ac:dyDescent="0.35">
      <c r="A205" s="17">
        <v>195</v>
      </c>
      <c r="B205" s="21">
        <f t="shared" ref="B205:B268" si="47">F204</f>
        <v>-991192.2012406867</v>
      </c>
      <c r="C205" s="21">
        <f t="shared" si="44"/>
        <v>-4955.9610062034335</v>
      </c>
      <c r="D205" s="21">
        <f t="shared" si="45"/>
        <v>16058.011200368377</v>
      </c>
      <c r="E205" s="21">
        <f t="shared" si="43"/>
        <v>11102.050194164944</v>
      </c>
      <c r="F205" s="21">
        <f t="shared" si="46"/>
        <v>-1007250.2124410551</v>
      </c>
    </row>
    <row r="206" spans="1:6" x14ac:dyDescent="0.35">
      <c r="A206" s="17">
        <v>196</v>
      </c>
      <c r="B206" s="21">
        <f t="shared" si="47"/>
        <v>-1007250.2124410551</v>
      </c>
      <c r="C206" s="21">
        <f t="shared" si="44"/>
        <v>-5036.251062205275</v>
      </c>
      <c r="D206" s="21">
        <f t="shared" si="45"/>
        <v>16138.301256370218</v>
      </c>
      <c r="E206" s="21">
        <f t="shared" si="43"/>
        <v>11102.050194164944</v>
      </c>
      <c r="F206" s="21">
        <f t="shared" si="46"/>
        <v>-1023388.5136974254</v>
      </c>
    </row>
    <row r="207" spans="1:6" x14ac:dyDescent="0.35">
      <c r="A207" s="17">
        <v>197</v>
      </c>
      <c r="B207" s="21">
        <f t="shared" si="47"/>
        <v>-1023388.5136974254</v>
      </c>
      <c r="C207" s="21">
        <f t="shared" si="44"/>
        <v>-5116.9425684871267</v>
      </c>
      <c r="D207" s="21">
        <f t="shared" si="45"/>
        <v>16218.992762652069</v>
      </c>
      <c r="E207" s="21">
        <f t="shared" si="43"/>
        <v>11102.050194164944</v>
      </c>
      <c r="F207" s="21">
        <f t="shared" si="46"/>
        <v>-1039607.5064600775</v>
      </c>
    </row>
    <row r="208" spans="1:6" x14ac:dyDescent="0.35">
      <c r="A208" s="17">
        <v>198</v>
      </c>
      <c r="B208" s="21">
        <f t="shared" si="47"/>
        <v>-1039607.5064600775</v>
      </c>
      <c r="C208" s="21">
        <f t="shared" si="44"/>
        <v>-5198.0375323003873</v>
      </c>
      <c r="D208" s="21">
        <f t="shared" si="45"/>
        <v>16300.087726465332</v>
      </c>
      <c r="E208" s="21">
        <f t="shared" si="43"/>
        <v>11102.050194164944</v>
      </c>
      <c r="F208" s="21">
        <f t="shared" si="46"/>
        <v>-1055907.5941865428</v>
      </c>
    </row>
    <row r="209" spans="1:6" x14ac:dyDescent="0.35">
      <c r="A209" s="17">
        <v>199</v>
      </c>
      <c r="B209" s="21">
        <f t="shared" si="47"/>
        <v>-1055907.5941865428</v>
      </c>
      <c r="C209" s="21">
        <f t="shared" si="44"/>
        <v>-5279.5379709327135</v>
      </c>
      <c r="D209" s="21">
        <f t="shared" si="45"/>
        <v>16381.588165097657</v>
      </c>
      <c r="E209" s="21">
        <f t="shared" si="43"/>
        <v>11102.050194164944</v>
      </c>
      <c r="F209" s="21">
        <f t="shared" si="46"/>
        <v>-1072289.1823516404</v>
      </c>
    </row>
    <row r="210" spans="1:6" x14ac:dyDescent="0.35">
      <c r="A210" s="17">
        <v>200</v>
      </c>
      <c r="B210" s="21">
        <f t="shared" si="47"/>
        <v>-1072289.1823516404</v>
      </c>
      <c r="C210" s="21">
        <f t="shared" si="44"/>
        <v>-5361.4459117582019</v>
      </c>
      <c r="D210" s="21">
        <f t="shared" si="45"/>
        <v>16463.496105923146</v>
      </c>
      <c r="E210" s="21">
        <f t="shared" si="43"/>
        <v>11102.050194164944</v>
      </c>
      <c r="F210" s="21">
        <f t="shared" si="46"/>
        <v>-1088752.6784575635</v>
      </c>
    </row>
    <row r="211" spans="1:6" x14ac:dyDescent="0.35">
      <c r="A211" s="17">
        <v>201</v>
      </c>
      <c r="B211" s="21">
        <f t="shared" si="47"/>
        <v>-1088752.6784575635</v>
      </c>
      <c r="C211" s="21">
        <f t="shared" si="44"/>
        <v>-5443.7633922878176</v>
      </c>
      <c r="D211" s="21">
        <f t="shared" si="45"/>
        <v>16545.813586452761</v>
      </c>
      <c r="E211" s="21">
        <f t="shared" si="43"/>
        <v>11102.050194164944</v>
      </c>
      <c r="F211" s="21">
        <f t="shared" si="46"/>
        <v>-1105298.4920440163</v>
      </c>
    </row>
    <row r="212" spans="1:6" x14ac:dyDescent="0.35">
      <c r="A212" s="17">
        <v>202</v>
      </c>
      <c r="B212" s="21">
        <f t="shared" si="47"/>
        <v>-1105298.4920440163</v>
      </c>
      <c r="C212" s="21">
        <f t="shared" si="44"/>
        <v>-5526.4924602200808</v>
      </c>
      <c r="D212" s="21">
        <f t="shared" si="45"/>
        <v>16628.542654385026</v>
      </c>
      <c r="E212" s="21">
        <f t="shared" si="43"/>
        <v>11102.050194164944</v>
      </c>
      <c r="F212" s="21">
        <f t="shared" si="46"/>
        <v>-1121927.0346984013</v>
      </c>
    </row>
    <row r="213" spans="1:6" x14ac:dyDescent="0.35">
      <c r="A213" s="17">
        <v>203</v>
      </c>
      <c r="B213" s="21">
        <f t="shared" si="47"/>
        <v>-1121927.0346984013</v>
      </c>
      <c r="C213" s="21">
        <f t="shared" si="44"/>
        <v>-5609.6351734920063</v>
      </c>
      <c r="D213" s="21">
        <f t="shared" si="45"/>
        <v>16711.685367656952</v>
      </c>
      <c r="E213" s="21">
        <f t="shared" si="43"/>
        <v>11102.050194164944</v>
      </c>
      <c r="F213" s="21">
        <f t="shared" si="46"/>
        <v>-1138638.7200660582</v>
      </c>
    </row>
    <row r="214" spans="1:6" x14ac:dyDescent="0.35">
      <c r="A214" s="17">
        <v>204</v>
      </c>
      <c r="B214" s="21">
        <f t="shared" si="47"/>
        <v>-1138638.7200660582</v>
      </c>
      <c r="C214" s="21">
        <f t="shared" si="44"/>
        <v>-5693.1936003302908</v>
      </c>
      <c r="D214" s="21">
        <f t="shared" si="45"/>
        <v>16795.243794495233</v>
      </c>
      <c r="E214" s="21">
        <f t="shared" si="43"/>
        <v>11102.050194164944</v>
      </c>
      <c r="F214" s="21">
        <f t="shared" si="46"/>
        <v>-1155433.9638605535</v>
      </c>
    </row>
    <row r="215" spans="1:6" x14ac:dyDescent="0.35">
      <c r="A215" s="17">
        <v>205</v>
      </c>
      <c r="B215" s="21">
        <f t="shared" si="47"/>
        <v>-1155433.9638605535</v>
      </c>
      <c r="C215" s="21">
        <f t="shared" si="44"/>
        <v>-5777.1698193027669</v>
      </c>
      <c r="D215" s="21">
        <f t="shared" si="45"/>
        <v>16879.220013467711</v>
      </c>
      <c r="E215" s="21">
        <f t="shared" si="43"/>
        <v>11102.050194164944</v>
      </c>
      <c r="F215" s="21">
        <f t="shared" si="46"/>
        <v>-1172313.1838740213</v>
      </c>
    </row>
    <row r="216" spans="1:6" x14ac:dyDescent="0.35">
      <c r="A216" s="17">
        <v>206</v>
      </c>
      <c r="B216" s="21">
        <f t="shared" si="47"/>
        <v>-1172313.1838740213</v>
      </c>
      <c r="C216" s="21">
        <f t="shared" si="44"/>
        <v>-5861.5659193701067</v>
      </c>
      <c r="D216" s="21">
        <f t="shared" si="45"/>
        <v>16963.616113535048</v>
      </c>
      <c r="E216" s="21">
        <f t="shared" si="43"/>
        <v>11102.050194164944</v>
      </c>
      <c r="F216" s="21">
        <f t="shared" si="46"/>
        <v>-1189276.7999875564</v>
      </c>
    </row>
    <row r="217" spans="1:6" x14ac:dyDescent="0.35">
      <c r="A217" s="17">
        <v>207</v>
      </c>
      <c r="B217" s="21">
        <f t="shared" si="47"/>
        <v>-1189276.7999875564</v>
      </c>
      <c r="C217" s="21">
        <f t="shared" si="44"/>
        <v>-5946.3839999377815</v>
      </c>
      <c r="D217" s="21">
        <f t="shared" si="45"/>
        <v>17048.434194102723</v>
      </c>
      <c r="E217" s="21">
        <f t="shared" si="43"/>
        <v>11102.050194164944</v>
      </c>
      <c r="F217" s="21">
        <f t="shared" si="46"/>
        <v>-1206325.2341816591</v>
      </c>
    </row>
    <row r="218" spans="1:6" x14ac:dyDescent="0.35">
      <c r="A218" s="17">
        <v>208</v>
      </c>
      <c r="B218" s="21">
        <f t="shared" si="47"/>
        <v>-1206325.2341816591</v>
      </c>
      <c r="C218" s="21">
        <f t="shared" si="44"/>
        <v>-6031.6261709082946</v>
      </c>
      <c r="D218" s="21">
        <f t="shared" si="45"/>
        <v>17133.676365073239</v>
      </c>
      <c r="E218" s="21">
        <f t="shared" si="43"/>
        <v>11102.050194164944</v>
      </c>
      <c r="F218" s="21">
        <f t="shared" si="46"/>
        <v>-1223458.9105467324</v>
      </c>
    </row>
    <row r="219" spans="1:6" x14ac:dyDescent="0.35">
      <c r="A219" s="17">
        <v>209</v>
      </c>
      <c r="B219" s="21">
        <f t="shared" si="47"/>
        <v>-1223458.9105467324</v>
      </c>
      <c r="C219" s="21">
        <f t="shared" si="44"/>
        <v>-6117.2945527336624</v>
      </c>
      <c r="D219" s="21">
        <f t="shared" si="45"/>
        <v>17219.344746898605</v>
      </c>
      <c r="E219" s="21">
        <f t="shared" si="43"/>
        <v>11102.050194164944</v>
      </c>
      <c r="F219" s="21">
        <f t="shared" si="46"/>
        <v>-1240678.255293631</v>
      </c>
    </row>
    <row r="220" spans="1:6" x14ac:dyDescent="0.35">
      <c r="A220" s="17">
        <v>210</v>
      </c>
      <c r="B220" s="21">
        <f t="shared" si="47"/>
        <v>-1240678.255293631</v>
      </c>
      <c r="C220" s="21">
        <f t="shared" si="44"/>
        <v>-6203.3912764681545</v>
      </c>
      <c r="D220" s="21">
        <f t="shared" si="45"/>
        <v>17305.441470633097</v>
      </c>
      <c r="E220" s="21">
        <f t="shared" si="43"/>
        <v>11102.050194164944</v>
      </c>
      <c r="F220" s="21">
        <f t="shared" si="46"/>
        <v>-1257983.696764264</v>
      </c>
    </row>
    <row r="221" spans="1:6" x14ac:dyDescent="0.35">
      <c r="A221" s="17">
        <v>211</v>
      </c>
      <c r="B221" s="21">
        <f t="shared" si="47"/>
        <v>-1257983.696764264</v>
      </c>
      <c r="C221" s="21">
        <f t="shared" si="44"/>
        <v>-6289.9184838213196</v>
      </c>
      <c r="D221" s="21">
        <f t="shared" si="45"/>
        <v>17391.968677986264</v>
      </c>
      <c r="E221" s="21">
        <f t="shared" si="43"/>
        <v>11102.050194164944</v>
      </c>
      <c r="F221" s="21">
        <f t="shared" si="46"/>
        <v>-1275375.6654422502</v>
      </c>
    </row>
    <row r="222" spans="1:6" x14ac:dyDescent="0.35">
      <c r="A222" s="17">
        <v>212</v>
      </c>
      <c r="B222" s="21">
        <f t="shared" si="47"/>
        <v>-1275375.6654422502</v>
      </c>
      <c r="C222" s="21">
        <f t="shared" si="44"/>
        <v>-6376.8783272112514</v>
      </c>
      <c r="D222" s="21">
        <f t="shared" si="45"/>
        <v>17478.928521376194</v>
      </c>
      <c r="E222" s="21">
        <f t="shared" si="43"/>
        <v>11102.050194164944</v>
      </c>
      <c r="F222" s="21">
        <f t="shared" si="46"/>
        <v>-1292854.5939636263</v>
      </c>
    </row>
    <row r="223" spans="1:6" x14ac:dyDescent="0.35">
      <c r="A223" s="17">
        <v>213</v>
      </c>
      <c r="B223" s="21">
        <f t="shared" si="47"/>
        <v>-1292854.5939636263</v>
      </c>
      <c r="C223" s="21">
        <f t="shared" si="44"/>
        <v>-6464.2729698181311</v>
      </c>
      <c r="D223" s="21">
        <f t="shared" si="45"/>
        <v>17566.323163983074</v>
      </c>
      <c r="E223" s="21">
        <f t="shared" si="43"/>
        <v>11102.050194164944</v>
      </c>
      <c r="F223" s="21">
        <f t="shared" si="46"/>
        <v>-1310420.9171276095</v>
      </c>
    </row>
    <row r="224" spans="1:6" x14ac:dyDescent="0.35">
      <c r="A224" s="17">
        <v>214</v>
      </c>
      <c r="B224" s="21">
        <f t="shared" si="47"/>
        <v>-1310420.9171276095</v>
      </c>
      <c r="C224" s="21">
        <f t="shared" si="44"/>
        <v>-6552.104585638047</v>
      </c>
      <c r="D224" s="21">
        <f t="shared" si="45"/>
        <v>17654.15477980299</v>
      </c>
      <c r="E224" s="21">
        <f t="shared" si="43"/>
        <v>11102.050194164944</v>
      </c>
      <c r="F224" s="21">
        <f t="shared" si="46"/>
        <v>-1328075.0719074125</v>
      </c>
    </row>
    <row r="225" spans="1:6" x14ac:dyDescent="0.35">
      <c r="A225" s="17">
        <v>215</v>
      </c>
      <c r="B225" s="21">
        <f t="shared" si="47"/>
        <v>-1328075.0719074125</v>
      </c>
      <c r="C225" s="21">
        <f t="shared" si="44"/>
        <v>-6640.3753595370617</v>
      </c>
      <c r="D225" s="21">
        <f t="shared" si="45"/>
        <v>17742.425553702007</v>
      </c>
      <c r="E225" s="21">
        <f t="shared" si="43"/>
        <v>11102.050194164944</v>
      </c>
      <c r="F225" s="21">
        <f t="shared" si="46"/>
        <v>-1345817.4974611145</v>
      </c>
    </row>
    <row r="226" spans="1:6" x14ac:dyDescent="0.35">
      <c r="A226" s="17">
        <v>216</v>
      </c>
      <c r="B226" s="21">
        <f t="shared" si="47"/>
        <v>-1345817.4974611145</v>
      </c>
      <c r="C226" s="21">
        <f t="shared" si="44"/>
        <v>-6729.0874873055727</v>
      </c>
      <c r="D226" s="21">
        <f t="shared" si="45"/>
        <v>17831.137681470515</v>
      </c>
      <c r="E226" s="21">
        <f t="shared" si="43"/>
        <v>11102.050194164944</v>
      </c>
      <c r="F226" s="21">
        <f t="shared" si="46"/>
        <v>-1363648.635142585</v>
      </c>
    </row>
    <row r="227" spans="1:6" x14ac:dyDescent="0.35">
      <c r="A227" s="17">
        <v>217</v>
      </c>
      <c r="B227" s="21">
        <f t="shared" si="47"/>
        <v>-1363648.635142585</v>
      </c>
      <c r="C227" s="21">
        <f t="shared" si="44"/>
        <v>-6818.2431757129243</v>
      </c>
      <c r="D227" s="21">
        <f t="shared" si="45"/>
        <v>17920.293369877869</v>
      </c>
      <c r="E227" s="21">
        <f t="shared" si="43"/>
        <v>11102.050194164944</v>
      </c>
      <c r="F227" s="21">
        <f t="shared" si="46"/>
        <v>-1381568.9285124629</v>
      </c>
    </row>
    <row r="228" spans="1:6" x14ac:dyDescent="0.35">
      <c r="A228" s="17">
        <v>218</v>
      </c>
      <c r="B228" s="21">
        <f t="shared" si="47"/>
        <v>-1381568.9285124629</v>
      </c>
      <c r="C228" s="21">
        <f t="shared" si="44"/>
        <v>-6907.8446425623142</v>
      </c>
      <c r="D228" s="21">
        <f t="shared" si="45"/>
        <v>18009.894836727257</v>
      </c>
      <c r="E228" s="21">
        <f t="shared" si="43"/>
        <v>11102.050194164944</v>
      </c>
      <c r="F228" s="21">
        <f t="shared" si="46"/>
        <v>-1399578.8233491902</v>
      </c>
    </row>
    <row r="229" spans="1:6" x14ac:dyDescent="0.35">
      <c r="A229" s="17">
        <v>219</v>
      </c>
      <c r="B229" s="21">
        <f t="shared" si="47"/>
        <v>-1399578.8233491902</v>
      </c>
      <c r="C229" s="21">
        <f t="shared" si="44"/>
        <v>-6997.8941167459498</v>
      </c>
      <c r="D229" s="21">
        <f t="shared" si="45"/>
        <v>18099.944310910894</v>
      </c>
      <c r="E229" s="21">
        <f t="shared" si="43"/>
        <v>11102.050194164944</v>
      </c>
      <c r="F229" s="21">
        <f t="shared" si="46"/>
        <v>-1417678.7676601012</v>
      </c>
    </row>
    <row r="230" spans="1:6" x14ac:dyDescent="0.35">
      <c r="A230" s="17">
        <v>220</v>
      </c>
      <c r="B230" s="21">
        <f t="shared" si="47"/>
        <v>-1417678.7676601012</v>
      </c>
      <c r="C230" s="21">
        <f t="shared" si="44"/>
        <v>-7088.3938383005052</v>
      </c>
      <c r="D230" s="21">
        <f t="shared" si="45"/>
        <v>18190.44403246545</v>
      </c>
      <c r="E230" s="21">
        <f t="shared" si="43"/>
        <v>11102.050194164944</v>
      </c>
      <c r="F230" s="21">
        <f t="shared" si="46"/>
        <v>-1435869.2116925665</v>
      </c>
    </row>
    <row r="231" spans="1:6" x14ac:dyDescent="0.35">
      <c r="A231" s="17">
        <v>221</v>
      </c>
      <c r="B231" s="21">
        <f t="shared" si="47"/>
        <v>-1435869.2116925665</v>
      </c>
      <c r="C231" s="21">
        <f t="shared" si="44"/>
        <v>-7179.3460584628328</v>
      </c>
      <c r="D231" s="21">
        <f t="shared" si="45"/>
        <v>18281.396252627776</v>
      </c>
      <c r="E231" s="21">
        <f t="shared" si="43"/>
        <v>11102.050194164944</v>
      </c>
      <c r="F231" s="21">
        <f t="shared" si="46"/>
        <v>-1454150.6079451942</v>
      </c>
    </row>
    <row r="232" spans="1:6" x14ac:dyDescent="0.35">
      <c r="A232" s="17">
        <v>222</v>
      </c>
      <c r="B232" s="21">
        <f t="shared" si="47"/>
        <v>-1454150.6079451942</v>
      </c>
      <c r="C232" s="21">
        <f t="shared" si="44"/>
        <v>-7270.7530397259716</v>
      </c>
      <c r="D232" s="21">
        <f t="shared" si="45"/>
        <v>18372.803233890914</v>
      </c>
      <c r="E232" s="21">
        <f t="shared" si="43"/>
        <v>11102.050194164944</v>
      </c>
      <c r="F232" s="21">
        <f t="shared" si="46"/>
        <v>-1472523.4111790853</v>
      </c>
    </row>
    <row r="233" spans="1:6" x14ac:dyDescent="0.35">
      <c r="A233" s="17">
        <v>223</v>
      </c>
      <c r="B233" s="21">
        <f t="shared" si="47"/>
        <v>-1472523.4111790853</v>
      </c>
      <c r="C233" s="21">
        <f t="shared" si="44"/>
        <v>-7362.6170558954254</v>
      </c>
      <c r="D233" s="21">
        <f t="shared" si="45"/>
        <v>18464.667250060367</v>
      </c>
      <c r="E233" s="21">
        <f t="shared" si="43"/>
        <v>11102.050194164944</v>
      </c>
      <c r="F233" s="21">
        <f t="shared" si="46"/>
        <v>-1490988.0784291457</v>
      </c>
    </row>
    <row r="234" spans="1:6" x14ac:dyDescent="0.35">
      <c r="A234" s="17">
        <v>224</v>
      </c>
      <c r="B234" s="21">
        <f t="shared" si="47"/>
        <v>-1490988.0784291457</v>
      </c>
      <c r="C234" s="21">
        <f t="shared" si="44"/>
        <v>-7454.9403921457279</v>
      </c>
      <c r="D234" s="21">
        <f t="shared" si="45"/>
        <v>18556.990586310672</v>
      </c>
      <c r="E234" s="21">
        <f t="shared" si="43"/>
        <v>11102.050194164944</v>
      </c>
      <c r="F234" s="21">
        <f t="shared" si="46"/>
        <v>-1509545.0690154564</v>
      </c>
    </row>
    <row r="235" spans="1:6" x14ac:dyDescent="0.35">
      <c r="A235" s="17">
        <v>225</v>
      </c>
      <c r="B235" s="21">
        <f t="shared" si="47"/>
        <v>-1509545.0690154564</v>
      </c>
      <c r="C235" s="21">
        <f t="shared" si="44"/>
        <v>-7547.7253450772814</v>
      </c>
      <c r="D235" s="21">
        <f t="shared" si="45"/>
        <v>18649.775539242226</v>
      </c>
      <c r="E235" s="21">
        <f t="shared" si="43"/>
        <v>11102.050194164944</v>
      </c>
      <c r="F235" s="21">
        <f t="shared" si="46"/>
        <v>-1528194.8445546986</v>
      </c>
    </row>
    <row r="236" spans="1:6" x14ac:dyDescent="0.35">
      <c r="A236" s="17">
        <v>226</v>
      </c>
      <c r="B236" s="21">
        <f t="shared" si="47"/>
        <v>-1528194.8445546986</v>
      </c>
      <c r="C236" s="21">
        <f t="shared" si="44"/>
        <v>-7640.9742227734923</v>
      </c>
      <c r="D236" s="21">
        <f t="shared" si="45"/>
        <v>18743.024416938435</v>
      </c>
      <c r="E236" s="21">
        <f t="shared" si="43"/>
        <v>11102.050194164944</v>
      </c>
      <c r="F236" s="21">
        <f t="shared" si="46"/>
        <v>-1546937.868971637</v>
      </c>
    </row>
    <row r="237" spans="1:6" x14ac:dyDescent="0.35">
      <c r="A237" s="17">
        <v>227</v>
      </c>
      <c r="B237" s="21">
        <f t="shared" si="47"/>
        <v>-1546937.868971637</v>
      </c>
      <c r="C237" s="21">
        <f t="shared" si="44"/>
        <v>-7734.6893448581841</v>
      </c>
      <c r="D237" s="21">
        <f t="shared" si="45"/>
        <v>18836.739539023129</v>
      </c>
      <c r="E237" s="21">
        <f t="shared" si="43"/>
        <v>11102.050194164944</v>
      </c>
      <c r="F237" s="21">
        <f t="shared" si="46"/>
        <v>-1565774.60851066</v>
      </c>
    </row>
    <row r="238" spans="1:6" x14ac:dyDescent="0.35">
      <c r="A238" s="17">
        <v>228</v>
      </c>
      <c r="B238" s="21">
        <f t="shared" si="47"/>
        <v>-1565774.60851066</v>
      </c>
      <c r="C238" s="21">
        <f t="shared" si="44"/>
        <v>-7828.8730425532995</v>
      </c>
      <c r="D238" s="21">
        <f t="shared" si="45"/>
        <v>18930.923236718241</v>
      </c>
      <c r="E238" s="21">
        <f t="shared" si="43"/>
        <v>11102.050194164944</v>
      </c>
      <c r="F238" s="21">
        <f t="shared" si="46"/>
        <v>-1584705.5317473782</v>
      </c>
    </row>
    <row r="239" spans="1:6" x14ac:dyDescent="0.35">
      <c r="A239" s="17">
        <v>229</v>
      </c>
      <c r="B239" s="21">
        <f t="shared" si="47"/>
        <v>-1584705.5317473782</v>
      </c>
      <c r="C239" s="21">
        <f t="shared" si="44"/>
        <v>-7923.5276587368908</v>
      </c>
      <c r="D239" s="21">
        <f t="shared" si="45"/>
        <v>19025.577852901835</v>
      </c>
      <c r="E239" s="21">
        <f t="shared" si="43"/>
        <v>11102.050194164944</v>
      </c>
      <c r="F239" s="21">
        <f t="shared" si="46"/>
        <v>-1603731.1096002799</v>
      </c>
    </row>
    <row r="240" spans="1:6" x14ac:dyDescent="0.35">
      <c r="A240" s="17">
        <v>230</v>
      </c>
      <c r="B240" s="21">
        <f t="shared" si="47"/>
        <v>-1603731.1096002799</v>
      </c>
      <c r="C240" s="21">
        <f t="shared" si="44"/>
        <v>-8018.6555480013994</v>
      </c>
      <c r="D240" s="21">
        <f t="shared" si="45"/>
        <v>19120.705742166341</v>
      </c>
      <c r="E240" s="21">
        <f t="shared" si="43"/>
        <v>11102.050194164944</v>
      </c>
      <c r="F240" s="21">
        <f t="shared" si="46"/>
        <v>-1622851.8153424463</v>
      </c>
    </row>
    <row r="241" spans="1:6" x14ac:dyDescent="0.35">
      <c r="A241" s="17">
        <v>231</v>
      </c>
      <c r="B241" s="21">
        <f t="shared" si="47"/>
        <v>-1622851.8153424463</v>
      </c>
      <c r="C241" s="21">
        <f t="shared" si="44"/>
        <v>-8114.259076712231</v>
      </c>
      <c r="D241" s="21">
        <f t="shared" si="45"/>
        <v>19216.309270877173</v>
      </c>
      <c r="E241" s="21">
        <f t="shared" si="43"/>
        <v>11102.050194164944</v>
      </c>
      <c r="F241" s="21">
        <f t="shared" si="46"/>
        <v>-1642068.1246133235</v>
      </c>
    </row>
    <row r="242" spans="1:6" x14ac:dyDescent="0.35">
      <c r="A242" s="17">
        <v>232</v>
      </c>
      <c r="B242" s="21">
        <f t="shared" si="47"/>
        <v>-1642068.1246133235</v>
      </c>
      <c r="C242" s="21">
        <f t="shared" si="44"/>
        <v>-8210.3406230666169</v>
      </c>
      <c r="D242" s="21">
        <f t="shared" si="45"/>
        <v>19312.390817231561</v>
      </c>
      <c r="E242" s="21">
        <f t="shared" si="43"/>
        <v>11102.050194164944</v>
      </c>
      <c r="F242" s="21">
        <f t="shared" si="46"/>
        <v>-1661380.515430555</v>
      </c>
    </row>
    <row r="243" spans="1:6" x14ac:dyDescent="0.35">
      <c r="A243" s="17">
        <v>233</v>
      </c>
      <c r="B243" s="21">
        <f t="shared" si="47"/>
        <v>-1661380.515430555</v>
      </c>
      <c r="C243" s="21">
        <f t="shared" si="44"/>
        <v>-8306.902577152774</v>
      </c>
      <c r="D243" s="21">
        <f t="shared" si="45"/>
        <v>19408.952771317716</v>
      </c>
      <c r="E243" s="21">
        <f t="shared" si="43"/>
        <v>11102.050194164944</v>
      </c>
      <c r="F243" s="21">
        <f t="shared" si="46"/>
        <v>-1680789.4682018727</v>
      </c>
    </row>
    <row r="244" spans="1:6" x14ac:dyDescent="0.35">
      <c r="A244" s="17">
        <v>234</v>
      </c>
      <c r="B244" s="21">
        <f t="shared" si="47"/>
        <v>-1680789.4682018727</v>
      </c>
      <c r="C244" s="21">
        <f t="shared" si="44"/>
        <v>-8403.9473410093633</v>
      </c>
      <c r="D244" s="21">
        <f t="shared" si="45"/>
        <v>19505.997535174305</v>
      </c>
      <c r="E244" s="21">
        <f t="shared" si="43"/>
        <v>11102.050194164944</v>
      </c>
      <c r="F244" s="21">
        <f t="shared" si="46"/>
        <v>-1700295.4657370469</v>
      </c>
    </row>
    <row r="245" spans="1:6" x14ac:dyDescent="0.35">
      <c r="A245" s="17">
        <v>235</v>
      </c>
      <c r="B245" s="21">
        <f t="shared" si="47"/>
        <v>-1700295.4657370469</v>
      </c>
      <c r="C245" s="21">
        <f t="shared" si="44"/>
        <v>-8501.4773286852342</v>
      </c>
      <c r="D245" s="21">
        <f t="shared" si="45"/>
        <v>19603.527522850178</v>
      </c>
      <c r="E245" s="21">
        <f t="shared" si="43"/>
        <v>11102.050194164944</v>
      </c>
      <c r="F245" s="21">
        <f t="shared" si="46"/>
        <v>-1719898.993259897</v>
      </c>
    </row>
    <row r="246" spans="1:6" x14ac:dyDescent="0.35">
      <c r="A246" s="17">
        <v>236</v>
      </c>
      <c r="B246" s="21">
        <f t="shared" si="47"/>
        <v>-1719898.993259897</v>
      </c>
      <c r="C246" s="21">
        <f t="shared" si="44"/>
        <v>-8599.4949662994841</v>
      </c>
      <c r="D246" s="21">
        <f t="shared" si="45"/>
        <v>19701.545160464426</v>
      </c>
      <c r="E246" s="21">
        <f t="shared" si="43"/>
        <v>11102.050194164944</v>
      </c>
      <c r="F246" s="21">
        <f t="shared" si="46"/>
        <v>-1739600.5384203615</v>
      </c>
    </row>
    <row r="247" spans="1:6" x14ac:dyDescent="0.35">
      <c r="A247" s="17">
        <v>237</v>
      </c>
      <c r="B247" s="21">
        <f t="shared" si="47"/>
        <v>-1739600.5384203615</v>
      </c>
      <c r="C247" s="21">
        <f t="shared" si="44"/>
        <v>-8698.002692101807</v>
      </c>
      <c r="D247" s="21">
        <f t="shared" si="45"/>
        <v>19800.052886266749</v>
      </c>
      <c r="E247" s="21">
        <f t="shared" si="43"/>
        <v>11102.050194164944</v>
      </c>
      <c r="F247" s="21">
        <f t="shared" si="46"/>
        <v>-1759400.5913066282</v>
      </c>
    </row>
    <row r="248" spans="1:6" x14ac:dyDescent="0.35">
      <c r="A248" s="17">
        <v>238</v>
      </c>
      <c r="B248" s="21">
        <f t="shared" si="47"/>
        <v>-1759400.5913066282</v>
      </c>
      <c r="C248" s="21">
        <f t="shared" si="44"/>
        <v>-8797.0029565331406</v>
      </c>
      <c r="D248" s="21">
        <f t="shared" si="45"/>
        <v>19899.053150698084</v>
      </c>
      <c r="E248" s="21">
        <f t="shared" si="43"/>
        <v>11102.050194164944</v>
      </c>
      <c r="F248" s="21">
        <f t="shared" si="46"/>
        <v>-1779299.6444573263</v>
      </c>
    </row>
    <row r="249" spans="1:6" x14ac:dyDescent="0.35">
      <c r="A249" s="17">
        <v>239</v>
      </c>
      <c r="B249" s="21">
        <f t="shared" si="47"/>
        <v>-1779299.6444573263</v>
      </c>
      <c r="C249" s="21">
        <f t="shared" si="44"/>
        <v>-8896.4982222866311</v>
      </c>
      <c r="D249" s="21">
        <f t="shared" si="45"/>
        <v>19998.548416451573</v>
      </c>
      <c r="E249" s="21">
        <f t="shared" si="43"/>
        <v>11102.050194164944</v>
      </c>
      <c r="F249" s="21">
        <f t="shared" si="46"/>
        <v>-1799298.1928737778</v>
      </c>
    </row>
    <row r="250" spans="1:6" x14ac:dyDescent="0.35">
      <c r="A250" s="17">
        <v>240</v>
      </c>
      <c r="B250" s="21">
        <f t="shared" si="47"/>
        <v>-1799298.1928737778</v>
      </c>
      <c r="C250" s="21">
        <f t="shared" si="44"/>
        <v>-8996.4909643688898</v>
      </c>
      <c r="D250" s="21">
        <f t="shared" si="45"/>
        <v>20098.541158533833</v>
      </c>
      <c r="E250" s="21">
        <f t="shared" si="43"/>
        <v>11102.050194164944</v>
      </c>
      <c r="F250" s="21">
        <f t="shared" si="46"/>
        <v>-1819396.7340323117</v>
      </c>
    </row>
    <row r="251" spans="1:6" x14ac:dyDescent="0.35">
      <c r="A251" s="17">
        <v>241</v>
      </c>
      <c r="B251" s="21">
        <f t="shared" si="47"/>
        <v>-1819396.7340323117</v>
      </c>
      <c r="C251" s="21">
        <f t="shared" si="44"/>
        <v>-9096.9836701615586</v>
      </c>
      <c r="D251" s="21">
        <f t="shared" si="45"/>
        <v>20199.033864326502</v>
      </c>
      <c r="E251" s="21">
        <f t="shared" si="43"/>
        <v>11102.050194164944</v>
      </c>
      <c r="F251" s="21">
        <f t="shared" si="46"/>
        <v>-1839595.7678966383</v>
      </c>
    </row>
    <row r="252" spans="1:6" x14ac:dyDescent="0.35">
      <c r="A252" s="17">
        <v>242</v>
      </c>
      <c r="B252" s="21">
        <f t="shared" si="47"/>
        <v>-1839595.7678966383</v>
      </c>
      <c r="C252" s="21">
        <f t="shared" si="44"/>
        <v>-9197.9788394831903</v>
      </c>
      <c r="D252" s="21">
        <f t="shared" si="45"/>
        <v>20300.029033648134</v>
      </c>
      <c r="E252" s="21">
        <f t="shared" si="43"/>
        <v>11102.050194164944</v>
      </c>
      <c r="F252" s="21">
        <f t="shared" si="46"/>
        <v>-1859895.7969302863</v>
      </c>
    </row>
    <row r="253" spans="1:6" x14ac:dyDescent="0.35">
      <c r="A253" s="17">
        <v>243</v>
      </c>
      <c r="B253" s="21">
        <f t="shared" si="47"/>
        <v>-1859895.7969302863</v>
      </c>
      <c r="C253" s="21">
        <f t="shared" si="44"/>
        <v>-9299.4789846514304</v>
      </c>
      <c r="D253" s="21">
        <f t="shared" si="45"/>
        <v>20401.529178816374</v>
      </c>
      <c r="E253" s="21">
        <f t="shared" si="43"/>
        <v>11102.050194164944</v>
      </c>
      <c r="F253" s="21">
        <f t="shared" si="46"/>
        <v>-1880297.3261091027</v>
      </c>
    </row>
    <row r="254" spans="1:6" x14ac:dyDescent="0.35">
      <c r="A254" s="17">
        <v>244</v>
      </c>
      <c r="B254" s="21">
        <f t="shared" si="47"/>
        <v>-1880297.3261091027</v>
      </c>
      <c r="C254" s="21">
        <f t="shared" si="44"/>
        <v>-9401.4866305455125</v>
      </c>
      <c r="D254" s="21">
        <f t="shared" si="45"/>
        <v>20503.536824710456</v>
      </c>
      <c r="E254" s="21">
        <f t="shared" si="43"/>
        <v>11102.050194164944</v>
      </c>
      <c r="F254" s="21">
        <f t="shared" si="46"/>
        <v>-1900800.8629338131</v>
      </c>
    </row>
    <row r="255" spans="1:6" x14ac:dyDescent="0.35">
      <c r="A255" s="17">
        <v>245</v>
      </c>
      <c r="B255" s="21">
        <f t="shared" si="47"/>
        <v>-1900800.8629338131</v>
      </c>
      <c r="C255" s="21">
        <f t="shared" si="44"/>
        <v>-9504.0043146690641</v>
      </c>
      <c r="D255" s="21">
        <f t="shared" si="45"/>
        <v>20606.054508834008</v>
      </c>
      <c r="E255" s="21">
        <f t="shared" si="43"/>
        <v>11102.050194164944</v>
      </c>
      <c r="F255" s="21">
        <f t="shared" si="46"/>
        <v>-1921406.917442647</v>
      </c>
    </row>
    <row r="256" spans="1:6" x14ac:dyDescent="0.35">
      <c r="A256" s="17">
        <v>246</v>
      </c>
      <c r="B256" s="21">
        <f t="shared" si="47"/>
        <v>-1921406.917442647</v>
      </c>
      <c r="C256" s="21">
        <f t="shared" si="44"/>
        <v>-9607.0345872132348</v>
      </c>
      <c r="D256" s="21">
        <f t="shared" si="45"/>
        <v>20709.08478137818</v>
      </c>
      <c r="E256" s="21">
        <f t="shared" si="43"/>
        <v>11102.050194164944</v>
      </c>
      <c r="F256" s="21">
        <f t="shared" si="46"/>
        <v>-1942116.0022240253</v>
      </c>
    </row>
    <row r="257" spans="1:6" x14ac:dyDescent="0.35">
      <c r="A257" s="17">
        <v>247</v>
      </c>
      <c r="B257" s="21">
        <f t="shared" si="47"/>
        <v>-1942116.0022240253</v>
      </c>
      <c r="C257" s="21">
        <f t="shared" si="44"/>
        <v>-9710.5800111201261</v>
      </c>
      <c r="D257" s="21">
        <f t="shared" si="45"/>
        <v>20812.63020528507</v>
      </c>
      <c r="E257" s="21">
        <f t="shared" si="43"/>
        <v>11102.050194164944</v>
      </c>
      <c r="F257" s="21">
        <f t="shared" si="46"/>
        <v>-1962928.6324293104</v>
      </c>
    </row>
    <row r="258" spans="1:6" x14ac:dyDescent="0.35">
      <c r="A258" s="17">
        <v>248</v>
      </c>
      <c r="B258" s="21">
        <f t="shared" si="47"/>
        <v>-1962928.6324293104</v>
      </c>
      <c r="C258" s="21">
        <f t="shared" si="44"/>
        <v>-9814.6431621465508</v>
      </c>
      <c r="D258" s="21">
        <f t="shared" si="45"/>
        <v>20916.693356311494</v>
      </c>
      <c r="E258" s="21">
        <f t="shared" si="43"/>
        <v>11102.050194164944</v>
      </c>
      <c r="F258" s="21">
        <f t="shared" si="46"/>
        <v>-1983845.3257856218</v>
      </c>
    </row>
    <row r="259" spans="1:6" x14ac:dyDescent="0.35">
      <c r="A259" s="17">
        <v>249</v>
      </c>
      <c r="B259" s="21">
        <f t="shared" si="47"/>
        <v>-1983845.3257856218</v>
      </c>
      <c r="C259" s="21">
        <f t="shared" si="44"/>
        <v>-9919.2266289281088</v>
      </c>
      <c r="D259" s="21">
        <f t="shared" si="45"/>
        <v>21021.276823093052</v>
      </c>
      <c r="E259" s="21">
        <f t="shared" si="43"/>
        <v>11102.050194164944</v>
      </c>
      <c r="F259" s="21">
        <f t="shared" si="46"/>
        <v>-2004866.6026087147</v>
      </c>
    </row>
    <row r="260" spans="1:6" x14ac:dyDescent="0.35">
      <c r="A260" s="17">
        <v>250</v>
      </c>
      <c r="B260" s="21">
        <f t="shared" si="47"/>
        <v>-2004866.6026087147</v>
      </c>
      <c r="C260" s="21">
        <f t="shared" si="44"/>
        <v>-10024.333013043573</v>
      </c>
      <c r="D260" s="21">
        <f t="shared" si="45"/>
        <v>21126.383207208517</v>
      </c>
      <c r="E260" s="21">
        <f t="shared" si="43"/>
        <v>11102.050194164944</v>
      </c>
      <c r="F260" s="21">
        <f t="shared" si="46"/>
        <v>-2025992.9858159232</v>
      </c>
    </row>
    <row r="261" spans="1:6" x14ac:dyDescent="0.35">
      <c r="A261" s="17">
        <v>251</v>
      </c>
      <c r="B261" s="21">
        <f t="shared" si="47"/>
        <v>-2025992.9858159232</v>
      </c>
      <c r="C261" s="21">
        <f t="shared" si="44"/>
        <v>-10129.964929079615</v>
      </c>
      <c r="D261" s="21">
        <f t="shared" si="45"/>
        <v>21232.015123244557</v>
      </c>
      <c r="E261" s="21">
        <f t="shared" si="43"/>
        <v>11102.050194164944</v>
      </c>
      <c r="F261" s="21">
        <f t="shared" si="46"/>
        <v>-2047225.0009391678</v>
      </c>
    </row>
    <row r="262" spans="1:6" x14ac:dyDescent="0.35">
      <c r="A262" s="17">
        <v>252</v>
      </c>
      <c r="B262" s="21">
        <f t="shared" si="47"/>
        <v>-2047225.0009391678</v>
      </c>
      <c r="C262" s="21">
        <f t="shared" si="44"/>
        <v>-10236.125004695839</v>
      </c>
      <c r="D262" s="21">
        <f t="shared" si="45"/>
        <v>21338.175198860783</v>
      </c>
      <c r="E262" s="21">
        <f t="shared" si="43"/>
        <v>11102.050194164944</v>
      </c>
      <c r="F262" s="21">
        <f t="shared" si="46"/>
        <v>-2068563.1761380285</v>
      </c>
    </row>
    <row r="263" spans="1:6" x14ac:dyDescent="0.35">
      <c r="A263" s="17">
        <v>253</v>
      </c>
      <c r="B263" s="21">
        <f t="shared" si="47"/>
        <v>-2068563.1761380285</v>
      </c>
      <c r="C263" s="21">
        <f t="shared" si="44"/>
        <v>-10342.815880690143</v>
      </c>
      <c r="D263" s="21">
        <f t="shared" si="45"/>
        <v>21444.866074855086</v>
      </c>
      <c r="E263" s="21">
        <f t="shared" si="43"/>
        <v>11102.050194164944</v>
      </c>
      <c r="F263" s="21">
        <f t="shared" si="46"/>
        <v>-2090008.0422128835</v>
      </c>
    </row>
    <row r="264" spans="1:6" x14ac:dyDescent="0.35">
      <c r="A264" s="17">
        <v>254</v>
      </c>
      <c r="B264" s="21">
        <f t="shared" si="47"/>
        <v>-2090008.0422128835</v>
      </c>
      <c r="C264" s="21">
        <f t="shared" si="44"/>
        <v>-10450.040211064417</v>
      </c>
      <c r="D264" s="21">
        <f t="shared" si="45"/>
        <v>21552.090405229363</v>
      </c>
      <c r="E264" s="21">
        <f t="shared" si="43"/>
        <v>11102.050194164944</v>
      </c>
      <c r="F264" s="21">
        <f t="shared" si="46"/>
        <v>-2111560.132618113</v>
      </c>
    </row>
    <row r="265" spans="1:6" x14ac:dyDescent="0.35">
      <c r="A265" s="17">
        <v>255</v>
      </c>
      <c r="B265" s="21">
        <f t="shared" si="47"/>
        <v>-2111560.132618113</v>
      </c>
      <c r="C265" s="21">
        <f t="shared" si="44"/>
        <v>-10557.800663090564</v>
      </c>
      <c r="D265" s="21">
        <f t="shared" si="45"/>
        <v>21659.850857255507</v>
      </c>
      <c r="E265" s="21">
        <f t="shared" si="43"/>
        <v>11102.050194164944</v>
      </c>
      <c r="F265" s="21">
        <f t="shared" si="46"/>
        <v>-2133219.9834753685</v>
      </c>
    </row>
    <row r="266" spans="1:6" x14ac:dyDescent="0.35">
      <c r="A266" s="17">
        <v>256</v>
      </c>
      <c r="B266" s="21">
        <f t="shared" si="47"/>
        <v>-2133219.9834753685</v>
      </c>
      <c r="C266" s="21">
        <f t="shared" si="44"/>
        <v>-10666.099917376841</v>
      </c>
      <c r="D266" s="21">
        <f t="shared" si="45"/>
        <v>21768.150111541785</v>
      </c>
      <c r="E266" s="21">
        <f t="shared" si="43"/>
        <v>11102.050194164944</v>
      </c>
      <c r="F266" s="21">
        <f t="shared" si="46"/>
        <v>-2154988.1335869101</v>
      </c>
    </row>
    <row r="267" spans="1:6" x14ac:dyDescent="0.35">
      <c r="A267" s="17">
        <v>257</v>
      </c>
      <c r="B267" s="21">
        <f t="shared" si="47"/>
        <v>-2154988.1335869101</v>
      </c>
      <c r="C267" s="21">
        <f t="shared" si="44"/>
        <v>-10774.94066793455</v>
      </c>
      <c r="D267" s="21">
        <f t="shared" si="45"/>
        <v>21876.990862099494</v>
      </c>
      <c r="E267" s="21">
        <f t="shared" ref="E267:E330" si="48">PMT($B$5/12,$B$6*12,-$B$11)</f>
        <v>11102.050194164944</v>
      </c>
      <c r="F267" s="21">
        <f t="shared" si="46"/>
        <v>-2176865.1244490095</v>
      </c>
    </row>
    <row r="268" spans="1:6" x14ac:dyDescent="0.35">
      <c r="A268" s="17">
        <v>258</v>
      </c>
      <c r="B268" s="21">
        <f t="shared" si="47"/>
        <v>-2176865.1244490095</v>
      </c>
      <c r="C268" s="21">
        <f t="shared" ref="C268:C331" si="49">(B268*$B$5)/12</f>
        <v>-10884.325622245047</v>
      </c>
      <c r="D268" s="21">
        <f t="shared" ref="D268:D331" si="50">E268-C268</f>
        <v>21986.375816409993</v>
      </c>
      <c r="E268" s="21">
        <f t="shared" si="48"/>
        <v>11102.050194164944</v>
      </c>
      <c r="F268" s="21">
        <f t="shared" ref="F268:F331" si="51">B268-D268</f>
        <v>-2198851.5002654195</v>
      </c>
    </row>
    <row r="269" spans="1:6" x14ac:dyDescent="0.35">
      <c r="A269" s="17">
        <v>259</v>
      </c>
      <c r="B269" s="21">
        <f t="shared" ref="B269:B332" si="52">F268</f>
        <v>-2198851.5002654195</v>
      </c>
      <c r="C269" s="21">
        <f t="shared" si="49"/>
        <v>-10994.257501327098</v>
      </c>
      <c r="D269" s="21">
        <f t="shared" si="50"/>
        <v>22096.30769549204</v>
      </c>
      <c r="E269" s="21">
        <f t="shared" si="48"/>
        <v>11102.050194164944</v>
      </c>
      <c r="F269" s="21">
        <f t="shared" si="51"/>
        <v>-2220947.8079609117</v>
      </c>
    </row>
    <row r="270" spans="1:6" x14ac:dyDescent="0.35">
      <c r="A270" s="17">
        <v>260</v>
      </c>
      <c r="B270" s="21">
        <f t="shared" si="52"/>
        <v>-2220947.8079609117</v>
      </c>
      <c r="C270" s="21">
        <f t="shared" si="49"/>
        <v>-11104.739039804559</v>
      </c>
      <c r="D270" s="21">
        <f t="shared" si="50"/>
        <v>22206.789233969503</v>
      </c>
      <c r="E270" s="21">
        <f t="shared" si="48"/>
        <v>11102.050194164944</v>
      </c>
      <c r="F270" s="21">
        <f t="shared" si="51"/>
        <v>-2243154.5971948812</v>
      </c>
    </row>
    <row r="271" spans="1:6" x14ac:dyDescent="0.35">
      <c r="A271" s="17">
        <v>261</v>
      </c>
      <c r="B271" s="21">
        <f t="shared" si="52"/>
        <v>-2243154.5971948812</v>
      </c>
      <c r="C271" s="21">
        <f t="shared" si="49"/>
        <v>-11215.772985974405</v>
      </c>
      <c r="D271" s="21">
        <f t="shared" si="50"/>
        <v>22317.823180139349</v>
      </c>
      <c r="E271" s="21">
        <f t="shared" si="48"/>
        <v>11102.050194164944</v>
      </c>
      <c r="F271" s="21">
        <f t="shared" si="51"/>
        <v>-2265472.4203750207</v>
      </c>
    </row>
    <row r="272" spans="1:6" x14ac:dyDescent="0.35">
      <c r="A272" s="17">
        <v>262</v>
      </c>
      <c r="B272" s="21">
        <f t="shared" si="52"/>
        <v>-2265472.4203750207</v>
      </c>
      <c r="C272" s="21">
        <f t="shared" si="49"/>
        <v>-11327.362101875102</v>
      </c>
      <c r="D272" s="21">
        <f t="shared" si="50"/>
        <v>22429.412296040045</v>
      </c>
      <c r="E272" s="21">
        <f t="shared" si="48"/>
        <v>11102.050194164944</v>
      </c>
      <c r="F272" s="21">
        <f t="shared" si="51"/>
        <v>-2287901.8326710607</v>
      </c>
    </row>
    <row r="273" spans="1:6" x14ac:dyDescent="0.35">
      <c r="A273" s="17">
        <v>263</v>
      </c>
      <c r="B273" s="21">
        <f t="shared" si="52"/>
        <v>-2287901.8326710607</v>
      </c>
      <c r="C273" s="21">
        <f t="shared" si="49"/>
        <v>-11439.509163355302</v>
      </c>
      <c r="D273" s="21">
        <f t="shared" si="50"/>
        <v>22541.559357520244</v>
      </c>
      <c r="E273" s="21">
        <f t="shared" si="48"/>
        <v>11102.050194164944</v>
      </c>
      <c r="F273" s="21">
        <f t="shared" si="51"/>
        <v>-2310443.3920285809</v>
      </c>
    </row>
    <row r="274" spans="1:6" x14ac:dyDescent="0.35">
      <c r="A274" s="17">
        <v>264</v>
      </c>
      <c r="B274" s="21">
        <f t="shared" si="52"/>
        <v>-2310443.3920285809</v>
      </c>
      <c r="C274" s="21">
        <f t="shared" si="49"/>
        <v>-11552.216960142905</v>
      </c>
      <c r="D274" s="21">
        <f t="shared" si="50"/>
        <v>22654.267154307847</v>
      </c>
      <c r="E274" s="21">
        <f t="shared" si="48"/>
        <v>11102.050194164944</v>
      </c>
      <c r="F274" s="21">
        <f t="shared" si="51"/>
        <v>-2333097.6591828889</v>
      </c>
    </row>
    <row r="275" spans="1:6" x14ac:dyDescent="0.35">
      <c r="A275" s="17">
        <v>265</v>
      </c>
      <c r="B275" s="21">
        <f t="shared" si="52"/>
        <v>-2333097.6591828889</v>
      </c>
      <c r="C275" s="21">
        <f t="shared" si="49"/>
        <v>-11665.488295914445</v>
      </c>
      <c r="D275" s="21">
        <f t="shared" si="50"/>
        <v>22767.538490079387</v>
      </c>
      <c r="E275" s="21">
        <f t="shared" si="48"/>
        <v>11102.050194164944</v>
      </c>
      <c r="F275" s="21">
        <f t="shared" si="51"/>
        <v>-2355865.1976729683</v>
      </c>
    </row>
    <row r="276" spans="1:6" x14ac:dyDescent="0.35">
      <c r="A276" s="17">
        <v>266</v>
      </c>
      <c r="B276" s="21">
        <f t="shared" si="52"/>
        <v>-2355865.1976729683</v>
      </c>
      <c r="C276" s="21">
        <f t="shared" si="49"/>
        <v>-11779.325988364841</v>
      </c>
      <c r="D276" s="21">
        <f t="shared" si="50"/>
        <v>22881.376182529784</v>
      </c>
      <c r="E276" s="21">
        <f t="shared" si="48"/>
        <v>11102.050194164944</v>
      </c>
      <c r="F276" s="21">
        <f t="shared" si="51"/>
        <v>-2378746.5738554979</v>
      </c>
    </row>
    <row r="277" spans="1:6" x14ac:dyDescent="0.35">
      <c r="A277" s="17">
        <v>267</v>
      </c>
      <c r="B277" s="21">
        <f t="shared" si="52"/>
        <v>-2378746.5738554979</v>
      </c>
      <c r="C277" s="21">
        <f t="shared" si="49"/>
        <v>-11893.73286927749</v>
      </c>
      <c r="D277" s="21">
        <f t="shared" si="50"/>
        <v>22995.783063442432</v>
      </c>
      <c r="E277" s="21">
        <f t="shared" si="48"/>
        <v>11102.050194164944</v>
      </c>
      <c r="F277" s="21">
        <f t="shared" si="51"/>
        <v>-2401742.3569189403</v>
      </c>
    </row>
    <row r="278" spans="1:6" x14ac:dyDescent="0.35">
      <c r="A278" s="17">
        <v>268</v>
      </c>
      <c r="B278" s="21">
        <f t="shared" si="52"/>
        <v>-2401742.3569189403</v>
      </c>
      <c r="C278" s="21">
        <f t="shared" si="49"/>
        <v>-12008.711784594701</v>
      </c>
      <c r="D278" s="21">
        <f t="shared" si="50"/>
        <v>23110.761978759645</v>
      </c>
      <c r="E278" s="21">
        <f t="shared" si="48"/>
        <v>11102.050194164944</v>
      </c>
      <c r="F278" s="21">
        <f t="shared" si="51"/>
        <v>-2424853.1188976998</v>
      </c>
    </row>
    <row r="279" spans="1:6" x14ac:dyDescent="0.35">
      <c r="A279" s="17">
        <v>269</v>
      </c>
      <c r="B279" s="21">
        <f t="shared" si="52"/>
        <v>-2424853.1188976998</v>
      </c>
      <c r="C279" s="21">
        <f t="shared" si="49"/>
        <v>-12124.265594488497</v>
      </c>
      <c r="D279" s="21">
        <f t="shared" si="50"/>
        <v>23226.315788653439</v>
      </c>
      <c r="E279" s="21">
        <f t="shared" si="48"/>
        <v>11102.050194164944</v>
      </c>
      <c r="F279" s="21">
        <f t="shared" si="51"/>
        <v>-2448079.434686353</v>
      </c>
    </row>
    <row r="280" spans="1:6" x14ac:dyDescent="0.35">
      <c r="A280" s="17">
        <v>270</v>
      </c>
      <c r="B280" s="21">
        <f t="shared" si="52"/>
        <v>-2448079.434686353</v>
      </c>
      <c r="C280" s="21">
        <f t="shared" si="49"/>
        <v>-12240.397173431766</v>
      </c>
      <c r="D280" s="21">
        <f t="shared" si="50"/>
        <v>23342.447367596709</v>
      </c>
      <c r="E280" s="21">
        <f t="shared" si="48"/>
        <v>11102.050194164944</v>
      </c>
      <c r="F280" s="21">
        <f t="shared" si="51"/>
        <v>-2471421.8820539499</v>
      </c>
    </row>
    <row r="281" spans="1:6" x14ac:dyDescent="0.35">
      <c r="A281" s="17">
        <v>271</v>
      </c>
      <c r="B281" s="21">
        <f t="shared" si="52"/>
        <v>-2471421.8820539499</v>
      </c>
      <c r="C281" s="21">
        <f t="shared" si="49"/>
        <v>-12357.109410269748</v>
      </c>
      <c r="D281" s="21">
        <f t="shared" si="50"/>
        <v>23459.159604434692</v>
      </c>
      <c r="E281" s="21">
        <f t="shared" si="48"/>
        <v>11102.050194164944</v>
      </c>
      <c r="F281" s="21">
        <f t="shared" si="51"/>
        <v>-2494881.0416583847</v>
      </c>
    </row>
    <row r="282" spans="1:6" x14ac:dyDescent="0.35">
      <c r="A282" s="17">
        <v>272</v>
      </c>
      <c r="B282" s="21">
        <f t="shared" si="52"/>
        <v>-2494881.0416583847</v>
      </c>
      <c r="C282" s="21">
        <f t="shared" si="49"/>
        <v>-12474.405208291922</v>
      </c>
      <c r="D282" s="21">
        <f t="shared" si="50"/>
        <v>23576.455402456864</v>
      </c>
      <c r="E282" s="21">
        <f t="shared" si="48"/>
        <v>11102.050194164944</v>
      </c>
      <c r="F282" s="21">
        <f t="shared" si="51"/>
        <v>-2518457.4970608414</v>
      </c>
    </row>
    <row r="283" spans="1:6" x14ac:dyDescent="0.35">
      <c r="A283" s="17">
        <v>273</v>
      </c>
      <c r="B283" s="21">
        <f t="shared" si="52"/>
        <v>-2518457.4970608414</v>
      </c>
      <c r="C283" s="21">
        <f t="shared" si="49"/>
        <v>-12592.287485304207</v>
      </c>
      <c r="D283" s="21">
        <f t="shared" si="50"/>
        <v>23694.33767946915</v>
      </c>
      <c r="E283" s="21">
        <f t="shared" si="48"/>
        <v>11102.050194164944</v>
      </c>
      <c r="F283" s="21">
        <f t="shared" si="51"/>
        <v>-2542151.8347403104</v>
      </c>
    </row>
    <row r="284" spans="1:6" x14ac:dyDescent="0.35">
      <c r="A284" s="17">
        <v>274</v>
      </c>
      <c r="B284" s="21">
        <f t="shared" si="52"/>
        <v>-2542151.8347403104</v>
      </c>
      <c r="C284" s="21">
        <f t="shared" si="49"/>
        <v>-12710.759173701552</v>
      </c>
      <c r="D284" s="21">
        <f t="shared" si="50"/>
        <v>23812.809367866495</v>
      </c>
      <c r="E284" s="21">
        <f t="shared" si="48"/>
        <v>11102.050194164944</v>
      </c>
      <c r="F284" s="21">
        <f t="shared" si="51"/>
        <v>-2565964.6441081772</v>
      </c>
    </row>
    <row r="285" spans="1:6" x14ac:dyDescent="0.35">
      <c r="A285" s="17">
        <v>275</v>
      </c>
      <c r="B285" s="21">
        <f t="shared" si="52"/>
        <v>-2565964.6441081772</v>
      </c>
      <c r="C285" s="21">
        <f t="shared" si="49"/>
        <v>-12829.823220540886</v>
      </c>
      <c r="D285" s="21">
        <f t="shared" si="50"/>
        <v>23931.873414705828</v>
      </c>
      <c r="E285" s="21">
        <f t="shared" si="48"/>
        <v>11102.050194164944</v>
      </c>
      <c r="F285" s="21">
        <f t="shared" si="51"/>
        <v>-2589896.5175228831</v>
      </c>
    </row>
    <row r="286" spans="1:6" x14ac:dyDescent="0.35">
      <c r="A286" s="17">
        <v>276</v>
      </c>
      <c r="B286" s="21">
        <f t="shared" si="52"/>
        <v>-2589896.5175228831</v>
      </c>
      <c r="C286" s="21">
        <f t="shared" si="49"/>
        <v>-12949.482587614415</v>
      </c>
      <c r="D286" s="21">
        <f t="shared" si="50"/>
        <v>24051.532781779359</v>
      </c>
      <c r="E286" s="21">
        <f t="shared" si="48"/>
        <v>11102.050194164944</v>
      </c>
      <c r="F286" s="21">
        <f t="shared" si="51"/>
        <v>-2613948.0503046624</v>
      </c>
    </row>
    <row r="287" spans="1:6" x14ac:dyDescent="0.35">
      <c r="A287" s="17">
        <v>277</v>
      </c>
      <c r="B287" s="21">
        <f t="shared" si="52"/>
        <v>-2613948.0503046624</v>
      </c>
      <c r="C287" s="21">
        <f t="shared" si="49"/>
        <v>-13069.740251523312</v>
      </c>
      <c r="D287" s="21">
        <f t="shared" si="50"/>
        <v>24171.790445688253</v>
      </c>
      <c r="E287" s="21">
        <f t="shared" si="48"/>
        <v>11102.050194164944</v>
      </c>
      <c r="F287" s="21">
        <f t="shared" si="51"/>
        <v>-2638119.8407503506</v>
      </c>
    </row>
    <row r="288" spans="1:6" x14ac:dyDescent="0.35">
      <c r="A288" s="17">
        <v>278</v>
      </c>
      <c r="B288" s="21">
        <f t="shared" si="52"/>
        <v>-2638119.8407503506</v>
      </c>
      <c r="C288" s="21">
        <f t="shared" si="49"/>
        <v>-13190.599203751752</v>
      </c>
      <c r="D288" s="21">
        <f t="shared" si="50"/>
        <v>24292.649397916695</v>
      </c>
      <c r="E288" s="21">
        <f t="shared" si="48"/>
        <v>11102.050194164944</v>
      </c>
      <c r="F288" s="21">
        <f t="shared" si="51"/>
        <v>-2662412.4901482672</v>
      </c>
    </row>
    <row r="289" spans="1:6" x14ac:dyDescent="0.35">
      <c r="A289" s="17">
        <v>279</v>
      </c>
      <c r="B289" s="21">
        <f t="shared" si="52"/>
        <v>-2662412.4901482672</v>
      </c>
      <c r="C289" s="21">
        <f t="shared" si="49"/>
        <v>-13312.062450741336</v>
      </c>
      <c r="D289" s="21">
        <f t="shared" si="50"/>
        <v>24414.112644906279</v>
      </c>
      <c r="E289" s="21">
        <f t="shared" si="48"/>
        <v>11102.050194164944</v>
      </c>
      <c r="F289" s="21">
        <f t="shared" si="51"/>
        <v>-2686826.6027931734</v>
      </c>
    </row>
    <row r="290" spans="1:6" x14ac:dyDescent="0.35">
      <c r="A290" s="17">
        <v>280</v>
      </c>
      <c r="B290" s="21">
        <f t="shared" si="52"/>
        <v>-2686826.6027931734</v>
      </c>
      <c r="C290" s="21">
        <f t="shared" si="49"/>
        <v>-13434.133013965868</v>
      </c>
      <c r="D290" s="21">
        <f t="shared" si="50"/>
        <v>24536.183208130809</v>
      </c>
      <c r="E290" s="21">
        <f t="shared" si="48"/>
        <v>11102.050194164944</v>
      </c>
      <c r="F290" s="21">
        <f t="shared" si="51"/>
        <v>-2711362.7860013042</v>
      </c>
    </row>
    <row r="291" spans="1:6" x14ac:dyDescent="0.35">
      <c r="A291" s="17">
        <v>281</v>
      </c>
      <c r="B291" s="21">
        <f t="shared" si="52"/>
        <v>-2711362.7860013042</v>
      </c>
      <c r="C291" s="21">
        <f t="shared" si="49"/>
        <v>-13556.813930006521</v>
      </c>
      <c r="D291" s="21">
        <f t="shared" si="50"/>
        <v>24658.864124171465</v>
      </c>
      <c r="E291" s="21">
        <f t="shared" si="48"/>
        <v>11102.050194164944</v>
      </c>
      <c r="F291" s="21">
        <f t="shared" si="51"/>
        <v>-2736021.6501254756</v>
      </c>
    </row>
    <row r="292" spans="1:6" x14ac:dyDescent="0.35">
      <c r="A292" s="17">
        <v>282</v>
      </c>
      <c r="B292" s="21">
        <f t="shared" si="52"/>
        <v>-2736021.6501254756</v>
      </c>
      <c r="C292" s="21">
        <f t="shared" si="49"/>
        <v>-13680.108250627376</v>
      </c>
      <c r="D292" s="21">
        <f t="shared" si="50"/>
        <v>24782.15844479232</v>
      </c>
      <c r="E292" s="21">
        <f t="shared" si="48"/>
        <v>11102.050194164944</v>
      </c>
      <c r="F292" s="21">
        <f t="shared" si="51"/>
        <v>-2760803.8085702681</v>
      </c>
    </row>
    <row r="293" spans="1:6" x14ac:dyDescent="0.35">
      <c r="A293" s="17">
        <v>283</v>
      </c>
      <c r="B293" s="21">
        <f t="shared" si="52"/>
        <v>-2760803.8085702681</v>
      </c>
      <c r="C293" s="21">
        <f t="shared" si="49"/>
        <v>-13804.01904285134</v>
      </c>
      <c r="D293" s="21">
        <f t="shared" si="50"/>
        <v>24906.069237016283</v>
      </c>
      <c r="E293" s="21">
        <f t="shared" si="48"/>
        <v>11102.050194164944</v>
      </c>
      <c r="F293" s="21">
        <f t="shared" si="51"/>
        <v>-2785709.8778072842</v>
      </c>
    </row>
    <row r="294" spans="1:6" x14ac:dyDescent="0.35">
      <c r="A294" s="17">
        <v>284</v>
      </c>
      <c r="B294" s="21">
        <f t="shared" si="52"/>
        <v>-2785709.8778072842</v>
      </c>
      <c r="C294" s="21">
        <f t="shared" si="49"/>
        <v>-13928.549389036421</v>
      </c>
      <c r="D294" s="21">
        <f t="shared" si="50"/>
        <v>25030.599583201365</v>
      </c>
      <c r="E294" s="21">
        <f t="shared" si="48"/>
        <v>11102.050194164944</v>
      </c>
      <c r="F294" s="21">
        <f t="shared" si="51"/>
        <v>-2810740.4773904858</v>
      </c>
    </row>
    <row r="295" spans="1:6" x14ac:dyDescent="0.35">
      <c r="A295" s="17">
        <v>285</v>
      </c>
      <c r="B295" s="21">
        <f t="shared" si="52"/>
        <v>-2810740.4773904858</v>
      </c>
      <c r="C295" s="21">
        <f t="shared" si="49"/>
        <v>-14053.702386952429</v>
      </c>
      <c r="D295" s="21">
        <f t="shared" si="50"/>
        <v>25155.752581117373</v>
      </c>
      <c r="E295" s="21">
        <f t="shared" si="48"/>
        <v>11102.050194164944</v>
      </c>
      <c r="F295" s="21">
        <f t="shared" si="51"/>
        <v>-2835896.229971603</v>
      </c>
    </row>
    <row r="296" spans="1:6" x14ac:dyDescent="0.35">
      <c r="A296" s="17">
        <v>286</v>
      </c>
      <c r="B296" s="21">
        <f t="shared" si="52"/>
        <v>-2835896.229971603</v>
      </c>
      <c r="C296" s="21">
        <f t="shared" si="49"/>
        <v>-14179.481149858015</v>
      </c>
      <c r="D296" s="21">
        <f t="shared" si="50"/>
        <v>25281.531344022958</v>
      </c>
      <c r="E296" s="21">
        <f t="shared" si="48"/>
        <v>11102.050194164944</v>
      </c>
      <c r="F296" s="21">
        <f t="shared" si="51"/>
        <v>-2861177.7613156261</v>
      </c>
    </row>
    <row r="297" spans="1:6" x14ac:dyDescent="0.35">
      <c r="A297" s="17">
        <v>287</v>
      </c>
      <c r="B297" s="21">
        <f t="shared" si="52"/>
        <v>-2861177.7613156261</v>
      </c>
      <c r="C297" s="21">
        <f t="shared" si="49"/>
        <v>-14305.88880657813</v>
      </c>
      <c r="D297" s="21">
        <f t="shared" si="50"/>
        <v>25407.939000743074</v>
      </c>
      <c r="E297" s="21">
        <f t="shared" si="48"/>
        <v>11102.050194164944</v>
      </c>
      <c r="F297" s="21">
        <f t="shared" si="51"/>
        <v>-2886585.7003163691</v>
      </c>
    </row>
    <row r="298" spans="1:6" x14ac:dyDescent="0.35">
      <c r="A298" s="17">
        <v>288</v>
      </c>
      <c r="B298" s="21">
        <f t="shared" si="52"/>
        <v>-2886585.7003163691</v>
      </c>
      <c r="C298" s="21">
        <f t="shared" si="49"/>
        <v>-14432.928501581846</v>
      </c>
      <c r="D298" s="21">
        <f t="shared" si="50"/>
        <v>25534.978695746788</v>
      </c>
      <c r="E298" s="21">
        <f t="shared" si="48"/>
        <v>11102.050194164944</v>
      </c>
      <c r="F298" s="21">
        <f t="shared" si="51"/>
        <v>-2912120.679012116</v>
      </c>
    </row>
    <row r="299" spans="1:6" x14ac:dyDescent="0.35">
      <c r="A299" s="17">
        <v>289</v>
      </c>
      <c r="B299" s="21">
        <f t="shared" si="52"/>
        <v>-2912120.679012116</v>
      </c>
      <c r="C299" s="21">
        <f t="shared" si="49"/>
        <v>-14560.60339506058</v>
      </c>
      <c r="D299" s="21">
        <f t="shared" si="50"/>
        <v>25662.653589225523</v>
      </c>
      <c r="E299" s="21">
        <f t="shared" si="48"/>
        <v>11102.050194164944</v>
      </c>
      <c r="F299" s="21">
        <f t="shared" si="51"/>
        <v>-2937783.3326013414</v>
      </c>
    </row>
    <row r="300" spans="1:6" x14ac:dyDescent="0.35">
      <c r="A300" s="17">
        <v>290</v>
      </c>
      <c r="B300" s="21">
        <f t="shared" si="52"/>
        <v>-2937783.3326013414</v>
      </c>
      <c r="C300" s="21">
        <f t="shared" si="49"/>
        <v>-14688.916663006707</v>
      </c>
      <c r="D300" s="21">
        <f t="shared" si="50"/>
        <v>25790.96685717165</v>
      </c>
      <c r="E300" s="21">
        <f t="shared" si="48"/>
        <v>11102.050194164944</v>
      </c>
      <c r="F300" s="21">
        <f t="shared" si="51"/>
        <v>-2963574.299458513</v>
      </c>
    </row>
    <row r="301" spans="1:6" x14ac:dyDescent="0.35">
      <c r="A301" s="17">
        <v>291</v>
      </c>
      <c r="B301" s="21">
        <f t="shared" si="52"/>
        <v>-2963574.299458513</v>
      </c>
      <c r="C301" s="21">
        <f t="shared" si="49"/>
        <v>-14817.871497292565</v>
      </c>
      <c r="D301" s="21">
        <f t="shared" si="50"/>
        <v>25919.921691457508</v>
      </c>
      <c r="E301" s="21">
        <f t="shared" si="48"/>
        <v>11102.050194164944</v>
      </c>
      <c r="F301" s="21">
        <f t="shared" si="51"/>
        <v>-2989494.2211499708</v>
      </c>
    </row>
    <row r="302" spans="1:6" x14ac:dyDescent="0.35">
      <c r="A302" s="17">
        <v>292</v>
      </c>
      <c r="B302" s="21">
        <f t="shared" si="52"/>
        <v>-2989494.2211499708</v>
      </c>
      <c r="C302" s="21">
        <f t="shared" si="49"/>
        <v>-14947.471105749852</v>
      </c>
      <c r="D302" s="21">
        <f t="shared" si="50"/>
        <v>26049.521299914795</v>
      </c>
      <c r="E302" s="21">
        <f t="shared" si="48"/>
        <v>11102.050194164944</v>
      </c>
      <c r="F302" s="21">
        <f t="shared" si="51"/>
        <v>-3015543.7424498857</v>
      </c>
    </row>
    <row r="303" spans="1:6" x14ac:dyDescent="0.35">
      <c r="A303" s="17">
        <v>293</v>
      </c>
      <c r="B303" s="21">
        <f t="shared" si="52"/>
        <v>-3015543.7424498857</v>
      </c>
      <c r="C303" s="21">
        <f t="shared" si="49"/>
        <v>-15077.718712249429</v>
      </c>
      <c r="D303" s="21">
        <f t="shared" si="50"/>
        <v>26179.768906414371</v>
      </c>
      <c r="E303" s="21">
        <f t="shared" si="48"/>
        <v>11102.050194164944</v>
      </c>
      <c r="F303" s="21">
        <f t="shared" si="51"/>
        <v>-3041723.5113563002</v>
      </c>
    </row>
    <row r="304" spans="1:6" x14ac:dyDescent="0.35">
      <c r="A304" s="17">
        <v>294</v>
      </c>
      <c r="B304" s="21">
        <f t="shared" si="52"/>
        <v>-3041723.5113563002</v>
      </c>
      <c r="C304" s="21">
        <f t="shared" si="49"/>
        <v>-15208.617556781501</v>
      </c>
      <c r="D304" s="21">
        <f t="shared" si="50"/>
        <v>26310.667750946443</v>
      </c>
      <c r="E304" s="21">
        <f t="shared" si="48"/>
        <v>11102.050194164944</v>
      </c>
      <c r="F304" s="21">
        <f t="shared" si="51"/>
        <v>-3068034.1791072465</v>
      </c>
    </row>
    <row r="305" spans="1:6" x14ac:dyDescent="0.35">
      <c r="A305" s="17">
        <v>295</v>
      </c>
      <c r="B305" s="21">
        <f t="shared" si="52"/>
        <v>-3068034.1791072465</v>
      </c>
      <c r="C305" s="21">
        <f t="shared" si="49"/>
        <v>-15340.170895536232</v>
      </c>
      <c r="D305" s="21">
        <f t="shared" si="50"/>
        <v>26442.221089701176</v>
      </c>
      <c r="E305" s="21">
        <f t="shared" si="48"/>
        <v>11102.050194164944</v>
      </c>
      <c r="F305" s="21">
        <f t="shared" si="51"/>
        <v>-3094476.4001969476</v>
      </c>
    </row>
    <row r="306" spans="1:6" x14ac:dyDescent="0.35">
      <c r="A306" s="17">
        <v>296</v>
      </c>
      <c r="B306" s="21">
        <f t="shared" si="52"/>
        <v>-3094476.4001969476</v>
      </c>
      <c r="C306" s="21">
        <f t="shared" si="49"/>
        <v>-15472.382000984739</v>
      </c>
      <c r="D306" s="21">
        <f t="shared" si="50"/>
        <v>26574.432195149682</v>
      </c>
      <c r="E306" s="21">
        <f t="shared" si="48"/>
        <v>11102.050194164944</v>
      </c>
      <c r="F306" s="21">
        <f t="shared" si="51"/>
        <v>-3121050.8323920975</v>
      </c>
    </row>
    <row r="307" spans="1:6" x14ac:dyDescent="0.35">
      <c r="A307" s="17">
        <v>297</v>
      </c>
      <c r="B307" s="21">
        <f t="shared" si="52"/>
        <v>-3121050.8323920975</v>
      </c>
      <c r="C307" s="21">
        <f t="shared" si="49"/>
        <v>-15605.254161960487</v>
      </c>
      <c r="D307" s="21">
        <f t="shared" si="50"/>
        <v>26707.304356125431</v>
      </c>
      <c r="E307" s="21">
        <f t="shared" si="48"/>
        <v>11102.050194164944</v>
      </c>
      <c r="F307" s="21">
        <f t="shared" si="51"/>
        <v>-3147758.1367482231</v>
      </c>
    </row>
    <row r="308" spans="1:6" x14ac:dyDescent="0.35">
      <c r="A308" s="17">
        <v>298</v>
      </c>
      <c r="B308" s="21">
        <f t="shared" si="52"/>
        <v>-3147758.1367482231</v>
      </c>
      <c r="C308" s="21">
        <f t="shared" si="49"/>
        <v>-15738.790683741114</v>
      </c>
      <c r="D308" s="21">
        <f t="shared" si="50"/>
        <v>26840.840877906056</v>
      </c>
      <c r="E308" s="21">
        <f t="shared" si="48"/>
        <v>11102.050194164944</v>
      </c>
      <c r="F308" s="21">
        <f t="shared" si="51"/>
        <v>-3174598.9776261291</v>
      </c>
    </row>
    <row r="309" spans="1:6" x14ac:dyDescent="0.35">
      <c r="A309" s="17">
        <v>299</v>
      </c>
      <c r="B309" s="21">
        <f t="shared" si="52"/>
        <v>-3174598.9776261291</v>
      </c>
      <c r="C309" s="21">
        <f t="shared" si="49"/>
        <v>-15872.994888130646</v>
      </c>
      <c r="D309" s="21">
        <f t="shared" si="50"/>
        <v>26975.04508229559</v>
      </c>
      <c r="E309" s="21">
        <f t="shared" si="48"/>
        <v>11102.050194164944</v>
      </c>
      <c r="F309" s="21">
        <f t="shared" si="51"/>
        <v>-3201574.0227084248</v>
      </c>
    </row>
    <row r="310" spans="1:6" x14ac:dyDescent="0.35">
      <c r="A310" s="17">
        <v>300</v>
      </c>
      <c r="B310" s="21">
        <f t="shared" si="52"/>
        <v>-3201574.0227084248</v>
      </c>
      <c r="C310" s="21">
        <f t="shared" si="49"/>
        <v>-16007.870113542123</v>
      </c>
      <c r="D310" s="21">
        <f t="shared" si="50"/>
        <v>27109.920307707067</v>
      </c>
      <c r="E310" s="21">
        <f t="shared" si="48"/>
        <v>11102.050194164944</v>
      </c>
      <c r="F310" s="21">
        <f t="shared" si="51"/>
        <v>-3228683.9430161319</v>
      </c>
    </row>
    <row r="311" spans="1:6" x14ac:dyDescent="0.35">
      <c r="A311" s="17">
        <v>301</v>
      </c>
      <c r="B311" s="21">
        <f t="shared" si="52"/>
        <v>-3228683.9430161319</v>
      </c>
      <c r="C311" s="21">
        <f t="shared" si="49"/>
        <v>-16143.419715080658</v>
      </c>
      <c r="D311" s="21">
        <f t="shared" si="50"/>
        <v>27245.469909245599</v>
      </c>
      <c r="E311" s="21">
        <f t="shared" si="48"/>
        <v>11102.050194164944</v>
      </c>
      <c r="F311" s="21">
        <f t="shared" si="51"/>
        <v>-3255929.4129253775</v>
      </c>
    </row>
    <row r="312" spans="1:6" x14ac:dyDescent="0.35">
      <c r="A312" s="17">
        <v>302</v>
      </c>
      <c r="B312" s="21">
        <f t="shared" si="52"/>
        <v>-3255929.4129253775</v>
      </c>
      <c r="C312" s="21">
        <f t="shared" si="49"/>
        <v>-16279.647064626886</v>
      </c>
      <c r="D312" s="21">
        <f t="shared" si="50"/>
        <v>27381.697258791828</v>
      </c>
      <c r="E312" s="21">
        <f t="shared" si="48"/>
        <v>11102.050194164944</v>
      </c>
      <c r="F312" s="21">
        <f t="shared" si="51"/>
        <v>-3283311.1101841694</v>
      </c>
    </row>
    <row r="313" spans="1:6" x14ac:dyDescent="0.35">
      <c r="A313" s="17">
        <v>303</v>
      </c>
      <c r="B313" s="21">
        <f t="shared" si="52"/>
        <v>-3283311.1101841694</v>
      </c>
      <c r="C313" s="21">
        <f t="shared" si="49"/>
        <v>-16416.555550920846</v>
      </c>
      <c r="D313" s="21">
        <f t="shared" si="50"/>
        <v>27518.605745085792</v>
      </c>
      <c r="E313" s="21">
        <f t="shared" si="48"/>
        <v>11102.050194164944</v>
      </c>
      <c r="F313" s="21">
        <f t="shared" si="51"/>
        <v>-3310829.7159292554</v>
      </c>
    </row>
    <row r="314" spans="1:6" x14ac:dyDescent="0.35">
      <c r="A314" s="17">
        <v>304</v>
      </c>
      <c r="B314" s="21">
        <f t="shared" si="52"/>
        <v>-3310829.7159292554</v>
      </c>
      <c r="C314" s="21">
        <f t="shared" si="49"/>
        <v>-16554.148579646277</v>
      </c>
      <c r="D314" s="21">
        <f t="shared" si="50"/>
        <v>27656.198773811222</v>
      </c>
      <c r="E314" s="21">
        <f t="shared" si="48"/>
        <v>11102.050194164944</v>
      </c>
      <c r="F314" s="21">
        <f t="shared" si="51"/>
        <v>-3338485.9147030665</v>
      </c>
    </row>
    <row r="315" spans="1:6" x14ac:dyDescent="0.35">
      <c r="A315" s="17">
        <v>305</v>
      </c>
      <c r="B315" s="21">
        <f t="shared" si="52"/>
        <v>-3338485.9147030665</v>
      </c>
      <c r="C315" s="21">
        <f t="shared" si="49"/>
        <v>-16692.429573515332</v>
      </c>
      <c r="D315" s="21">
        <f t="shared" si="50"/>
        <v>27794.479767680277</v>
      </c>
      <c r="E315" s="21">
        <f t="shared" si="48"/>
        <v>11102.050194164944</v>
      </c>
      <c r="F315" s="21">
        <f t="shared" si="51"/>
        <v>-3366280.3944707466</v>
      </c>
    </row>
    <row r="316" spans="1:6" x14ac:dyDescent="0.35">
      <c r="A316" s="17">
        <v>306</v>
      </c>
      <c r="B316" s="21">
        <f t="shared" si="52"/>
        <v>-3366280.3944707466</v>
      </c>
      <c r="C316" s="21">
        <f t="shared" si="49"/>
        <v>-16831.401972353731</v>
      </c>
      <c r="D316" s="21">
        <f t="shared" si="50"/>
        <v>27933.452166518677</v>
      </c>
      <c r="E316" s="21">
        <f t="shared" si="48"/>
        <v>11102.050194164944</v>
      </c>
      <c r="F316" s="21">
        <f t="shared" si="51"/>
        <v>-3394213.8466372653</v>
      </c>
    </row>
    <row r="317" spans="1:6" x14ac:dyDescent="0.35">
      <c r="A317" s="17">
        <v>307</v>
      </c>
      <c r="B317" s="21">
        <f t="shared" si="52"/>
        <v>-3394213.8466372653</v>
      </c>
      <c r="C317" s="21">
        <f t="shared" si="49"/>
        <v>-16971.069233186325</v>
      </c>
      <c r="D317" s="21">
        <f t="shared" si="50"/>
        <v>28073.119427351266</v>
      </c>
      <c r="E317" s="21">
        <f t="shared" si="48"/>
        <v>11102.050194164944</v>
      </c>
      <c r="F317" s="21">
        <f t="shared" si="51"/>
        <v>-3422286.9660646166</v>
      </c>
    </row>
    <row r="318" spans="1:6" x14ac:dyDescent="0.35">
      <c r="A318" s="17">
        <v>308</v>
      </c>
      <c r="B318" s="21">
        <f t="shared" si="52"/>
        <v>-3422286.9660646166</v>
      </c>
      <c r="C318" s="21">
        <f t="shared" si="49"/>
        <v>-17111.434830323084</v>
      </c>
      <c r="D318" s="21">
        <f t="shared" si="50"/>
        <v>28213.485024488029</v>
      </c>
      <c r="E318" s="21">
        <f t="shared" si="48"/>
        <v>11102.050194164944</v>
      </c>
      <c r="F318" s="21">
        <f t="shared" si="51"/>
        <v>-3450500.4510891046</v>
      </c>
    </row>
    <row r="319" spans="1:6" x14ac:dyDescent="0.35">
      <c r="A319" s="17">
        <v>309</v>
      </c>
      <c r="B319" s="21">
        <f t="shared" si="52"/>
        <v>-3450500.4510891046</v>
      </c>
      <c r="C319" s="21">
        <f t="shared" si="49"/>
        <v>-17252.502255445524</v>
      </c>
      <c r="D319" s="21">
        <f t="shared" si="50"/>
        <v>28354.55244961047</v>
      </c>
      <c r="E319" s="21">
        <f t="shared" si="48"/>
        <v>11102.050194164944</v>
      </c>
      <c r="F319" s="21">
        <f t="shared" si="51"/>
        <v>-3478855.0035387152</v>
      </c>
    </row>
    <row r="320" spans="1:6" x14ac:dyDescent="0.35">
      <c r="A320" s="17">
        <v>310</v>
      </c>
      <c r="B320" s="21">
        <f t="shared" si="52"/>
        <v>-3478855.0035387152</v>
      </c>
      <c r="C320" s="21">
        <f t="shared" si="49"/>
        <v>-17394.275017693577</v>
      </c>
      <c r="D320" s="21">
        <f t="shared" si="50"/>
        <v>28496.325211858522</v>
      </c>
      <c r="E320" s="21">
        <f t="shared" si="48"/>
        <v>11102.050194164944</v>
      </c>
      <c r="F320" s="21">
        <f t="shared" si="51"/>
        <v>-3507351.3287505736</v>
      </c>
    </row>
    <row r="321" spans="1:6" x14ac:dyDescent="0.35">
      <c r="A321" s="17">
        <v>311</v>
      </c>
      <c r="B321" s="21">
        <f t="shared" si="52"/>
        <v>-3507351.3287505736</v>
      </c>
      <c r="C321" s="21">
        <f t="shared" si="49"/>
        <v>-17536.756643752869</v>
      </c>
      <c r="D321" s="21">
        <f t="shared" si="50"/>
        <v>28638.806837917815</v>
      </c>
      <c r="E321" s="21">
        <f t="shared" si="48"/>
        <v>11102.050194164944</v>
      </c>
      <c r="F321" s="21">
        <f t="shared" si="51"/>
        <v>-3535990.1355884913</v>
      </c>
    </row>
    <row r="322" spans="1:6" x14ac:dyDescent="0.35">
      <c r="A322" s="17">
        <v>312</v>
      </c>
      <c r="B322" s="21">
        <f t="shared" si="52"/>
        <v>-3535990.1355884913</v>
      </c>
      <c r="C322" s="21">
        <f t="shared" si="49"/>
        <v>-17679.950677942456</v>
      </c>
      <c r="D322" s="21">
        <f t="shared" si="50"/>
        <v>28782.000872107397</v>
      </c>
      <c r="E322" s="21">
        <f t="shared" si="48"/>
        <v>11102.050194164944</v>
      </c>
      <c r="F322" s="21">
        <f t="shared" si="51"/>
        <v>-3564772.1364605986</v>
      </c>
    </row>
    <row r="323" spans="1:6" x14ac:dyDescent="0.35">
      <c r="A323" s="17">
        <v>313</v>
      </c>
      <c r="B323" s="21">
        <f t="shared" si="52"/>
        <v>-3564772.1364605986</v>
      </c>
      <c r="C323" s="21">
        <f t="shared" si="49"/>
        <v>-17823.860682302991</v>
      </c>
      <c r="D323" s="21">
        <f t="shared" si="50"/>
        <v>28925.910876467933</v>
      </c>
      <c r="E323" s="21">
        <f t="shared" si="48"/>
        <v>11102.050194164944</v>
      </c>
      <c r="F323" s="21">
        <f t="shared" si="51"/>
        <v>-3593698.0473370664</v>
      </c>
    </row>
    <row r="324" spans="1:6" x14ac:dyDescent="0.35">
      <c r="A324" s="17">
        <v>314</v>
      </c>
      <c r="B324" s="21">
        <f t="shared" si="52"/>
        <v>-3593698.0473370664</v>
      </c>
      <c r="C324" s="21">
        <f t="shared" si="49"/>
        <v>-17968.490236685331</v>
      </c>
      <c r="D324" s="21">
        <f t="shared" si="50"/>
        <v>29070.540430850277</v>
      </c>
      <c r="E324" s="21">
        <f t="shared" si="48"/>
        <v>11102.050194164944</v>
      </c>
      <c r="F324" s="21">
        <f t="shared" si="51"/>
        <v>-3622768.5877679167</v>
      </c>
    </row>
    <row r="325" spans="1:6" x14ac:dyDescent="0.35">
      <c r="A325" s="17">
        <v>315</v>
      </c>
      <c r="B325" s="21">
        <f t="shared" si="52"/>
        <v>-3622768.5877679167</v>
      </c>
      <c r="C325" s="21">
        <f t="shared" si="49"/>
        <v>-18113.842938839585</v>
      </c>
      <c r="D325" s="21">
        <f t="shared" si="50"/>
        <v>29215.893133004531</v>
      </c>
      <c r="E325" s="21">
        <f t="shared" si="48"/>
        <v>11102.050194164944</v>
      </c>
      <c r="F325" s="21">
        <f t="shared" si="51"/>
        <v>-3651984.4809009214</v>
      </c>
    </row>
    <row r="326" spans="1:6" x14ac:dyDescent="0.35">
      <c r="A326" s="17">
        <v>316</v>
      </c>
      <c r="B326" s="21">
        <f t="shared" si="52"/>
        <v>-3651984.4809009214</v>
      </c>
      <c r="C326" s="21">
        <f t="shared" si="49"/>
        <v>-18259.922404504607</v>
      </c>
      <c r="D326" s="21">
        <f t="shared" si="50"/>
        <v>29361.972598669548</v>
      </c>
      <c r="E326" s="21">
        <f t="shared" si="48"/>
        <v>11102.050194164944</v>
      </c>
      <c r="F326" s="21">
        <f t="shared" si="51"/>
        <v>-3681346.453499591</v>
      </c>
    </row>
    <row r="327" spans="1:6" x14ac:dyDescent="0.35">
      <c r="A327" s="17">
        <v>317</v>
      </c>
      <c r="B327" s="21">
        <f t="shared" si="52"/>
        <v>-3681346.453499591</v>
      </c>
      <c r="C327" s="21">
        <f t="shared" si="49"/>
        <v>-18406.732267497955</v>
      </c>
      <c r="D327" s="21">
        <f t="shared" si="50"/>
        <v>29508.7824616629</v>
      </c>
      <c r="E327" s="21">
        <f t="shared" si="48"/>
        <v>11102.050194164944</v>
      </c>
      <c r="F327" s="21">
        <f t="shared" si="51"/>
        <v>-3710855.2359612538</v>
      </c>
    </row>
    <row r="328" spans="1:6" x14ac:dyDescent="0.35">
      <c r="A328" s="17">
        <v>318</v>
      </c>
      <c r="B328" s="21">
        <f t="shared" si="52"/>
        <v>-3710855.2359612538</v>
      </c>
      <c r="C328" s="21">
        <f t="shared" si="49"/>
        <v>-18554.276179806267</v>
      </c>
      <c r="D328" s="21">
        <f t="shared" si="50"/>
        <v>29656.326373971213</v>
      </c>
      <c r="E328" s="21">
        <f t="shared" si="48"/>
        <v>11102.050194164944</v>
      </c>
      <c r="F328" s="21">
        <f t="shared" si="51"/>
        <v>-3740511.5623352248</v>
      </c>
    </row>
    <row r="329" spans="1:6" x14ac:dyDescent="0.35">
      <c r="A329" s="17">
        <v>319</v>
      </c>
      <c r="B329" s="21">
        <f t="shared" si="52"/>
        <v>-3740511.5623352248</v>
      </c>
      <c r="C329" s="21">
        <f t="shared" si="49"/>
        <v>-18702.557811676124</v>
      </c>
      <c r="D329" s="21">
        <f t="shared" si="50"/>
        <v>29804.608005841066</v>
      </c>
      <c r="E329" s="21">
        <f t="shared" si="48"/>
        <v>11102.050194164944</v>
      </c>
      <c r="F329" s="21">
        <f t="shared" si="51"/>
        <v>-3770316.1703410661</v>
      </c>
    </row>
    <row r="330" spans="1:6" x14ac:dyDescent="0.35">
      <c r="A330" s="17">
        <v>320</v>
      </c>
      <c r="B330" s="21">
        <f t="shared" si="52"/>
        <v>-3770316.1703410661</v>
      </c>
      <c r="C330" s="21">
        <f t="shared" si="49"/>
        <v>-18851.58085170533</v>
      </c>
      <c r="D330" s="21">
        <f t="shared" si="50"/>
        <v>29953.631045870272</v>
      </c>
      <c r="E330" s="21">
        <f t="shared" si="48"/>
        <v>11102.050194164944</v>
      </c>
      <c r="F330" s="21">
        <f t="shared" si="51"/>
        <v>-3800269.8013869366</v>
      </c>
    </row>
    <row r="331" spans="1:6" x14ac:dyDescent="0.35">
      <c r="A331" s="17">
        <v>321</v>
      </c>
      <c r="B331" s="21">
        <f t="shared" si="52"/>
        <v>-3800269.8013869366</v>
      </c>
      <c r="C331" s="21">
        <f t="shared" si="49"/>
        <v>-19001.349006934684</v>
      </c>
      <c r="D331" s="21">
        <f t="shared" si="50"/>
        <v>30103.39920109963</v>
      </c>
      <c r="E331" s="21">
        <f t="shared" ref="E331:E370" si="53">PMT($B$5/12,$B$6*12,-$B$11)</f>
        <v>11102.050194164944</v>
      </c>
      <c r="F331" s="21">
        <f t="shared" si="51"/>
        <v>-3830373.2005880363</v>
      </c>
    </row>
    <row r="332" spans="1:6" x14ac:dyDescent="0.35">
      <c r="A332" s="17">
        <v>322</v>
      </c>
      <c r="B332" s="21">
        <f t="shared" si="52"/>
        <v>-3830373.2005880363</v>
      </c>
      <c r="C332" s="21">
        <f t="shared" ref="C332:C370" si="54">(B332*$B$5)/12</f>
        <v>-19151.86600294018</v>
      </c>
      <c r="D332" s="21">
        <f t="shared" ref="D332:D370" si="55">E332-C332</f>
        <v>30253.916197105122</v>
      </c>
      <c r="E332" s="21">
        <f t="shared" si="53"/>
        <v>11102.050194164944</v>
      </c>
      <c r="F332" s="21">
        <f t="shared" ref="F332:F370" si="56">B332-D332</f>
        <v>-3860627.1167851416</v>
      </c>
    </row>
    <row r="333" spans="1:6" x14ac:dyDescent="0.35">
      <c r="A333" s="17">
        <v>323</v>
      </c>
      <c r="B333" s="21">
        <f t="shared" ref="B333:B370" si="57">F332</f>
        <v>-3860627.1167851416</v>
      </c>
      <c r="C333" s="21">
        <f t="shared" si="54"/>
        <v>-19303.135583925708</v>
      </c>
      <c r="D333" s="21">
        <f t="shared" si="55"/>
        <v>30405.18577809065</v>
      </c>
      <c r="E333" s="21">
        <f t="shared" si="53"/>
        <v>11102.050194164944</v>
      </c>
      <c r="F333" s="21">
        <f t="shared" si="56"/>
        <v>-3891032.3025632324</v>
      </c>
    </row>
    <row r="334" spans="1:6" x14ac:dyDescent="0.35">
      <c r="A334" s="17">
        <v>324</v>
      </c>
      <c r="B334" s="21">
        <f t="shared" si="57"/>
        <v>-3891032.3025632324</v>
      </c>
      <c r="C334" s="21">
        <f t="shared" si="54"/>
        <v>-19455.161512816161</v>
      </c>
      <c r="D334" s="21">
        <f t="shared" si="55"/>
        <v>30557.211706981107</v>
      </c>
      <c r="E334" s="21">
        <f t="shared" si="53"/>
        <v>11102.050194164944</v>
      </c>
      <c r="F334" s="21">
        <f t="shared" si="56"/>
        <v>-3921589.5142702134</v>
      </c>
    </row>
    <row r="335" spans="1:6" x14ac:dyDescent="0.35">
      <c r="A335" s="17">
        <v>325</v>
      </c>
      <c r="B335" s="21">
        <f t="shared" si="57"/>
        <v>-3921589.5142702134</v>
      </c>
      <c r="C335" s="21">
        <f t="shared" si="54"/>
        <v>-19607.947571351066</v>
      </c>
      <c r="D335" s="21">
        <f t="shared" si="55"/>
        <v>30709.997765516011</v>
      </c>
      <c r="E335" s="21">
        <f t="shared" si="53"/>
        <v>11102.050194164944</v>
      </c>
      <c r="F335" s="21">
        <f t="shared" si="56"/>
        <v>-3952299.5120357294</v>
      </c>
    </row>
    <row r="336" spans="1:6" x14ac:dyDescent="0.35">
      <c r="A336" s="17">
        <v>326</v>
      </c>
      <c r="B336" s="21">
        <f t="shared" si="57"/>
        <v>-3952299.5120357294</v>
      </c>
      <c r="C336" s="21">
        <f t="shared" si="54"/>
        <v>-19761.497560178646</v>
      </c>
      <c r="D336" s="21">
        <f t="shared" si="55"/>
        <v>30863.547754343592</v>
      </c>
      <c r="E336" s="21">
        <f t="shared" si="53"/>
        <v>11102.050194164944</v>
      </c>
      <c r="F336" s="21">
        <f t="shared" si="56"/>
        <v>-3983163.059790073</v>
      </c>
    </row>
    <row r="337" spans="1:6" x14ac:dyDescent="0.35">
      <c r="A337" s="17">
        <v>327</v>
      </c>
      <c r="B337" s="21">
        <f t="shared" si="57"/>
        <v>-3983163.059790073</v>
      </c>
      <c r="C337" s="21">
        <f t="shared" si="54"/>
        <v>-19915.815298950365</v>
      </c>
      <c r="D337" s="21">
        <f t="shared" si="55"/>
        <v>31017.865493115307</v>
      </c>
      <c r="E337" s="21">
        <f t="shared" si="53"/>
        <v>11102.050194164944</v>
      </c>
      <c r="F337" s="21">
        <f t="shared" si="56"/>
        <v>-4014180.9252831885</v>
      </c>
    </row>
    <row r="338" spans="1:6" x14ac:dyDescent="0.35">
      <c r="A338" s="17">
        <v>328</v>
      </c>
      <c r="B338" s="21">
        <f t="shared" si="57"/>
        <v>-4014180.9252831885</v>
      </c>
      <c r="C338" s="21">
        <f t="shared" si="54"/>
        <v>-20070.904626415941</v>
      </c>
      <c r="D338" s="21">
        <f t="shared" si="55"/>
        <v>31172.954820580882</v>
      </c>
      <c r="E338" s="21">
        <f t="shared" si="53"/>
        <v>11102.050194164944</v>
      </c>
      <c r="F338" s="21">
        <f t="shared" si="56"/>
        <v>-4045353.8801037692</v>
      </c>
    </row>
    <row r="339" spans="1:6" x14ac:dyDescent="0.35">
      <c r="A339" s="17">
        <v>329</v>
      </c>
      <c r="B339" s="21">
        <f t="shared" si="57"/>
        <v>-4045353.8801037692</v>
      </c>
      <c r="C339" s="21">
        <f t="shared" si="54"/>
        <v>-20226.769400518846</v>
      </c>
      <c r="D339" s="21">
        <f t="shared" si="55"/>
        <v>31328.819594683788</v>
      </c>
      <c r="E339" s="21">
        <f t="shared" si="53"/>
        <v>11102.050194164944</v>
      </c>
      <c r="F339" s="21">
        <f t="shared" si="56"/>
        <v>-4076682.6996984528</v>
      </c>
    </row>
    <row r="340" spans="1:6" x14ac:dyDescent="0.35">
      <c r="A340" s="17">
        <v>330</v>
      </c>
      <c r="B340" s="21">
        <f t="shared" si="57"/>
        <v>-4076682.6996984528</v>
      </c>
      <c r="C340" s="21">
        <f t="shared" si="54"/>
        <v>-20383.413498492264</v>
      </c>
      <c r="D340" s="21">
        <f t="shared" si="55"/>
        <v>31485.463692657206</v>
      </c>
      <c r="E340" s="21">
        <f t="shared" si="53"/>
        <v>11102.050194164944</v>
      </c>
      <c r="F340" s="21">
        <f t="shared" si="56"/>
        <v>-4108168.16339111</v>
      </c>
    </row>
    <row r="341" spans="1:6" x14ac:dyDescent="0.35">
      <c r="A341" s="17">
        <v>331</v>
      </c>
      <c r="B341" s="21">
        <f t="shared" si="57"/>
        <v>-4108168.16339111</v>
      </c>
      <c r="C341" s="21">
        <f t="shared" si="54"/>
        <v>-20540.840816955551</v>
      </c>
      <c r="D341" s="21">
        <f t="shared" si="55"/>
        <v>31642.891011120497</v>
      </c>
      <c r="E341" s="21">
        <f t="shared" si="53"/>
        <v>11102.050194164944</v>
      </c>
      <c r="F341" s="21">
        <f t="shared" si="56"/>
        <v>-4139811.0544022303</v>
      </c>
    </row>
    <row r="342" spans="1:6" x14ac:dyDescent="0.35">
      <c r="A342" s="17">
        <v>332</v>
      </c>
      <c r="B342" s="21">
        <f t="shared" si="57"/>
        <v>-4139811.0544022303</v>
      </c>
      <c r="C342" s="21">
        <f t="shared" si="54"/>
        <v>-20699.055272011152</v>
      </c>
      <c r="D342" s="21">
        <f t="shared" si="55"/>
        <v>31801.105466176094</v>
      </c>
      <c r="E342" s="21">
        <f t="shared" si="53"/>
        <v>11102.050194164944</v>
      </c>
      <c r="F342" s="21">
        <f t="shared" si="56"/>
        <v>-4171612.1598684066</v>
      </c>
    </row>
    <row r="343" spans="1:6" x14ac:dyDescent="0.35">
      <c r="A343" s="17">
        <v>333</v>
      </c>
      <c r="B343" s="21">
        <f t="shared" si="57"/>
        <v>-4171612.1598684066</v>
      </c>
      <c r="C343" s="21">
        <f t="shared" si="54"/>
        <v>-20858.060799342031</v>
      </c>
      <c r="D343" s="21">
        <f t="shared" si="55"/>
        <v>31960.110993506976</v>
      </c>
      <c r="E343" s="21">
        <f t="shared" si="53"/>
        <v>11102.050194164944</v>
      </c>
      <c r="F343" s="21">
        <f t="shared" si="56"/>
        <v>-4203572.2708619135</v>
      </c>
    </row>
    <row r="344" spans="1:6" x14ac:dyDescent="0.35">
      <c r="A344" s="17">
        <v>334</v>
      </c>
      <c r="B344" s="21">
        <f t="shared" si="57"/>
        <v>-4203572.2708619135</v>
      </c>
      <c r="C344" s="21">
        <f t="shared" si="54"/>
        <v>-21017.861354309567</v>
      </c>
      <c r="D344" s="21">
        <f t="shared" si="55"/>
        <v>32119.911548474513</v>
      </c>
      <c r="E344" s="21">
        <f t="shared" si="53"/>
        <v>11102.050194164944</v>
      </c>
      <c r="F344" s="21">
        <f t="shared" si="56"/>
        <v>-4235692.1824103883</v>
      </c>
    </row>
    <row r="345" spans="1:6" x14ac:dyDescent="0.35">
      <c r="A345" s="17">
        <v>335</v>
      </c>
      <c r="B345" s="21">
        <f t="shared" si="57"/>
        <v>-4235692.1824103883</v>
      </c>
      <c r="C345" s="21">
        <f t="shared" si="54"/>
        <v>-21178.460912051942</v>
      </c>
      <c r="D345" s="21">
        <f t="shared" si="55"/>
        <v>32280.511106216887</v>
      </c>
      <c r="E345" s="21">
        <f t="shared" si="53"/>
        <v>11102.050194164944</v>
      </c>
      <c r="F345" s="21">
        <f t="shared" si="56"/>
        <v>-4267972.6935166055</v>
      </c>
    </row>
    <row r="346" spans="1:6" x14ac:dyDescent="0.35">
      <c r="A346" s="17">
        <v>336</v>
      </c>
      <c r="B346" s="21">
        <f t="shared" si="57"/>
        <v>-4267972.6935166055</v>
      </c>
      <c r="C346" s="21">
        <f t="shared" si="54"/>
        <v>-21339.863467583029</v>
      </c>
      <c r="D346" s="21">
        <f t="shared" si="55"/>
        <v>32441.913661747974</v>
      </c>
      <c r="E346" s="21">
        <f t="shared" si="53"/>
        <v>11102.050194164944</v>
      </c>
      <c r="F346" s="21">
        <f t="shared" si="56"/>
        <v>-4300414.6071783537</v>
      </c>
    </row>
    <row r="347" spans="1:6" x14ac:dyDescent="0.35">
      <c r="A347" s="17">
        <v>337</v>
      </c>
      <c r="B347" s="21">
        <f t="shared" si="57"/>
        <v>-4300414.6071783537</v>
      </c>
      <c r="C347" s="21">
        <f t="shared" si="54"/>
        <v>-21502.073035891768</v>
      </c>
      <c r="D347" s="21">
        <f t="shared" si="55"/>
        <v>32604.123230056714</v>
      </c>
      <c r="E347" s="21">
        <f t="shared" si="53"/>
        <v>11102.050194164944</v>
      </c>
      <c r="F347" s="21">
        <f t="shared" si="56"/>
        <v>-4333018.7304084105</v>
      </c>
    </row>
    <row r="348" spans="1:6" x14ac:dyDescent="0.35">
      <c r="A348" s="17">
        <v>338</v>
      </c>
      <c r="B348" s="21">
        <f t="shared" si="57"/>
        <v>-4333018.7304084105</v>
      </c>
      <c r="C348" s="21">
        <f t="shared" si="54"/>
        <v>-21665.093652042051</v>
      </c>
      <c r="D348" s="21">
        <f t="shared" si="55"/>
        <v>32767.143846206993</v>
      </c>
      <c r="E348" s="21">
        <f t="shared" si="53"/>
        <v>11102.050194164944</v>
      </c>
      <c r="F348" s="21">
        <f t="shared" si="56"/>
        <v>-4365785.8742546178</v>
      </c>
    </row>
    <row r="349" spans="1:6" x14ac:dyDescent="0.35">
      <c r="A349" s="17">
        <v>339</v>
      </c>
      <c r="B349" s="21">
        <f t="shared" si="57"/>
        <v>-4365785.8742546178</v>
      </c>
      <c r="C349" s="21">
        <f t="shared" si="54"/>
        <v>-21828.929371273091</v>
      </c>
      <c r="D349" s="21">
        <f t="shared" si="55"/>
        <v>32930.979565438036</v>
      </c>
      <c r="E349" s="21">
        <f t="shared" si="53"/>
        <v>11102.050194164944</v>
      </c>
      <c r="F349" s="21">
        <f t="shared" si="56"/>
        <v>-4398716.8538200557</v>
      </c>
    </row>
    <row r="350" spans="1:6" x14ac:dyDescent="0.35">
      <c r="A350" s="17">
        <v>340</v>
      </c>
      <c r="B350" s="21">
        <f t="shared" si="57"/>
        <v>-4398716.8538200557</v>
      </c>
      <c r="C350" s="21">
        <f t="shared" si="54"/>
        <v>-21993.584269100276</v>
      </c>
      <c r="D350" s="21">
        <f t="shared" si="55"/>
        <v>33095.634463265218</v>
      </c>
      <c r="E350" s="21">
        <f t="shared" si="53"/>
        <v>11102.050194164944</v>
      </c>
      <c r="F350" s="21">
        <f t="shared" si="56"/>
        <v>-4431812.4882833213</v>
      </c>
    </row>
    <row r="351" spans="1:6" x14ac:dyDescent="0.35">
      <c r="A351" s="17">
        <v>341</v>
      </c>
      <c r="B351" s="21">
        <f t="shared" si="57"/>
        <v>-4431812.4882833213</v>
      </c>
      <c r="C351" s="21">
        <f t="shared" si="54"/>
        <v>-22159.062441416605</v>
      </c>
      <c r="D351" s="21">
        <f t="shared" si="55"/>
        <v>33261.11263558155</v>
      </c>
      <c r="E351" s="21">
        <f t="shared" si="53"/>
        <v>11102.050194164944</v>
      </c>
      <c r="F351" s="21">
        <f t="shared" si="56"/>
        <v>-4465073.600918903</v>
      </c>
    </row>
    <row r="352" spans="1:6" x14ac:dyDescent="0.35">
      <c r="A352" s="17">
        <v>342</v>
      </c>
      <c r="B352" s="21">
        <f t="shared" si="57"/>
        <v>-4465073.600918903</v>
      </c>
      <c r="C352" s="21">
        <f t="shared" si="54"/>
        <v>-22325.368004594511</v>
      </c>
      <c r="D352" s="21">
        <f t="shared" si="55"/>
        <v>33427.418198759457</v>
      </c>
      <c r="E352" s="21">
        <f t="shared" si="53"/>
        <v>11102.050194164944</v>
      </c>
      <c r="F352" s="21">
        <f t="shared" si="56"/>
        <v>-4498501.0191176627</v>
      </c>
    </row>
    <row r="353" spans="1:6" x14ac:dyDescent="0.35">
      <c r="A353" s="17">
        <v>343</v>
      </c>
      <c r="B353" s="21">
        <f t="shared" si="57"/>
        <v>-4498501.0191176627</v>
      </c>
      <c r="C353" s="21">
        <f t="shared" si="54"/>
        <v>-22492.505095588316</v>
      </c>
      <c r="D353" s="21">
        <f t="shared" si="55"/>
        <v>33594.555289753262</v>
      </c>
      <c r="E353" s="21">
        <f t="shared" si="53"/>
        <v>11102.050194164944</v>
      </c>
      <c r="F353" s="21">
        <f t="shared" si="56"/>
        <v>-4532095.5744074164</v>
      </c>
    </row>
    <row r="354" spans="1:6" x14ac:dyDescent="0.35">
      <c r="A354" s="17">
        <v>344</v>
      </c>
      <c r="B354" s="21">
        <f t="shared" si="57"/>
        <v>-4532095.5744074164</v>
      </c>
      <c r="C354" s="21">
        <f t="shared" si="54"/>
        <v>-22660.477872037081</v>
      </c>
      <c r="D354" s="21">
        <f t="shared" si="55"/>
        <v>33762.528066202023</v>
      </c>
      <c r="E354" s="21">
        <f t="shared" si="53"/>
        <v>11102.050194164944</v>
      </c>
      <c r="F354" s="21">
        <f t="shared" si="56"/>
        <v>-4565858.1024736185</v>
      </c>
    </row>
    <row r="355" spans="1:6" x14ac:dyDescent="0.35">
      <c r="A355" s="17">
        <v>345</v>
      </c>
      <c r="B355" s="21">
        <f t="shared" si="57"/>
        <v>-4565858.1024736185</v>
      </c>
      <c r="C355" s="21">
        <f t="shared" si="54"/>
        <v>-22829.290512368094</v>
      </c>
      <c r="D355" s="21">
        <f t="shared" si="55"/>
        <v>33931.340706533039</v>
      </c>
      <c r="E355" s="21">
        <f t="shared" si="53"/>
        <v>11102.050194164944</v>
      </c>
      <c r="F355" s="21">
        <f t="shared" si="56"/>
        <v>-4599789.4431801513</v>
      </c>
    </row>
    <row r="356" spans="1:6" x14ac:dyDescent="0.35">
      <c r="A356" s="17">
        <v>346</v>
      </c>
      <c r="B356" s="21">
        <f t="shared" si="57"/>
        <v>-4599789.4431801513</v>
      </c>
      <c r="C356" s="21">
        <f t="shared" si="54"/>
        <v>-22998.947215900756</v>
      </c>
      <c r="D356" s="21">
        <f t="shared" si="55"/>
        <v>34100.997410065698</v>
      </c>
      <c r="E356" s="21">
        <f t="shared" si="53"/>
        <v>11102.050194164944</v>
      </c>
      <c r="F356" s="21">
        <f t="shared" si="56"/>
        <v>-4633890.4405902168</v>
      </c>
    </row>
    <row r="357" spans="1:6" x14ac:dyDescent="0.35">
      <c r="A357" s="17">
        <v>347</v>
      </c>
      <c r="B357" s="21">
        <f t="shared" si="57"/>
        <v>-4633890.4405902168</v>
      </c>
      <c r="C357" s="21">
        <f t="shared" si="54"/>
        <v>-23169.452202951084</v>
      </c>
      <c r="D357" s="21">
        <f t="shared" si="55"/>
        <v>34271.502397116026</v>
      </c>
      <c r="E357" s="21">
        <f t="shared" si="53"/>
        <v>11102.050194164944</v>
      </c>
      <c r="F357" s="21">
        <f t="shared" si="56"/>
        <v>-4668161.9429873331</v>
      </c>
    </row>
    <row r="358" spans="1:6" x14ac:dyDescent="0.35">
      <c r="A358" s="17">
        <v>348</v>
      </c>
      <c r="B358" s="21">
        <f t="shared" si="57"/>
        <v>-4668161.9429873331</v>
      </c>
      <c r="C358" s="21">
        <f t="shared" si="54"/>
        <v>-23340.809714936666</v>
      </c>
      <c r="D358" s="21">
        <f t="shared" si="55"/>
        <v>34442.859909101608</v>
      </c>
      <c r="E358" s="21">
        <f t="shared" si="53"/>
        <v>11102.050194164944</v>
      </c>
      <c r="F358" s="21">
        <f t="shared" si="56"/>
        <v>-4702604.8028964344</v>
      </c>
    </row>
    <row r="359" spans="1:6" x14ac:dyDescent="0.35">
      <c r="A359" s="17">
        <v>349</v>
      </c>
      <c r="B359" s="21">
        <f t="shared" si="57"/>
        <v>-4702604.8028964344</v>
      </c>
      <c r="C359" s="21">
        <f t="shared" si="54"/>
        <v>-23513.024014482173</v>
      </c>
      <c r="D359" s="21">
        <f t="shared" si="55"/>
        <v>34615.074208647115</v>
      </c>
      <c r="E359" s="21">
        <f t="shared" si="53"/>
        <v>11102.050194164944</v>
      </c>
      <c r="F359" s="21">
        <f t="shared" si="56"/>
        <v>-4737219.8771050815</v>
      </c>
    </row>
    <row r="360" spans="1:6" x14ac:dyDescent="0.35">
      <c r="A360" s="17">
        <v>350</v>
      </c>
      <c r="B360" s="21">
        <f t="shared" si="57"/>
        <v>-4737219.8771050815</v>
      </c>
      <c r="C360" s="21">
        <f t="shared" si="54"/>
        <v>-23686.099385525406</v>
      </c>
      <c r="D360" s="21">
        <f t="shared" si="55"/>
        <v>34788.149579690347</v>
      </c>
      <c r="E360" s="21">
        <f t="shared" si="53"/>
        <v>11102.050194164944</v>
      </c>
      <c r="F360" s="21">
        <f t="shared" si="56"/>
        <v>-4772008.0266847722</v>
      </c>
    </row>
    <row r="361" spans="1:6" x14ac:dyDescent="0.35">
      <c r="A361" s="17">
        <v>351</v>
      </c>
      <c r="B361" s="21">
        <f t="shared" si="57"/>
        <v>-4772008.0266847722</v>
      </c>
      <c r="C361" s="21">
        <f t="shared" si="54"/>
        <v>-23860.04013342386</v>
      </c>
      <c r="D361" s="21">
        <f t="shared" si="55"/>
        <v>34962.090327588805</v>
      </c>
      <c r="E361" s="21">
        <f t="shared" si="53"/>
        <v>11102.050194164944</v>
      </c>
      <c r="F361" s="21">
        <f t="shared" si="56"/>
        <v>-4806970.1170123611</v>
      </c>
    </row>
    <row r="362" spans="1:6" x14ac:dyDescent="0.35">
      <c r="A362" s="17">
        <v>352</v>
      </c>
      <c r="B362" s="21">
        <f t="shared" si="57"/>
        <v>-4806970.1170123611</v>
      </c>
      <c r="C362" s="21">
        <f t="shared" si="54"/>
        <v>-24034.850585061806</v>
      </c>
      <c r="D362" s="21">
        <f t="shared" si="55"/>
        <v>35136.900779226751</v>
      </c>
      <c r="E362" s="21">
        <f t="shared" si="53"/>
        <v>11102.050194164944</v>
      </c>
      <c r="F362" s="21">
        <f t="shared" si="56"/>
        <v>-4842107.0177915879</v>
      </c>
    </row>
    <row r="363" spans="1:6" x14ac:dyDescent="0.35">
      <c r="A363" s="17">
        <v>353</v>
      </c>
      <c r="B363" s="21">
        <f t="shared" si="57"/>
        <v>-4842107.0177915879</v>
      </c>
      <c r="C363" s="21">
        <f t="shared" si="54"/>
        <v>-24210.535088957939</v>
      </c>
      <c r="D363" s="21">
        <f t="shared" si="55"/>
        <v>35312.585283122884</v>
      </c>
      <c r="E363" s="21">
        <f t="shared" si="53"/>
        <v>11102.050194164944</v>
      </c>
      <c r="F363" s="21">
        <f t="shared" si="56"/>
        <v>-4877419.6030747108</v>
      </c>
    </row>
    <row r="364" spans="1:6" x14ac:dyDescent="0.35">
      <c r="A364" s="17">
        <v>354</v>
      </c>
      <c r="B364" s="21">
        <f t="shared" si="57"/>
        <v>-4877419.6030747108</v>
      </c>
      <c r="C364" s="21">
        <f t="shared" si="54"/>
        <v>-24387.098015373555</v>
      </c>
      <c r="D364" s="21">
        <f t="shared" si="55"/>
        <v>35489.1482095385</v>
      </c>
      <c r="E364" s="21">
        <f t="shared" si="53"/>
        <v>11102.050194164944</v>
      </c>
      <c r="F364" s="21">
        <f t="shared" si="56"/>
        <v>-4912908.7512842491</v>
      </c>
    </row>
    <row r="365" spans="1:6" x14ac:dyDescent="0.35">
      <c r="A365" s="17">
        <v>355</v>
      </c>
      <c r="B365" s="21">
        <f t="shared" si="57"/>
        <v>-4912908.7512842491</v>
      </c>
      <c r="C365" s="21">
        <f t="shared" si="54"/>
        <v>-24564.543756421244</v>
      </c>
      <c r="D365" s="21">
        <f t="shared" si="55"/>
        <v>35666.59395058619</v>
      </c>
      <c r="E365" s="21">
        <f t="shared" si="53"/>
        <v>11102.050194164944</v>
      </c>
      <c r="F365" s="21">
        <f t="shared" si="56"/>
        <v>-4948575.3452348355</v>
      </c>
    </row>
    <row r="366" spans="1:6" x14ac:dyDescent="0.35">
      <c r="A366" s="17">
        <v>356</v>
      </c>
      <c r="B366" s="21">
        <f t="shared" si="57"/>
        <v>-4948575.3452348355</v>
      </c>
      <c r="C366" s="21">
        <f t="shared" si="54"/>
        <v>-24742.876726174178</v>
      </c>
      <c r="D366" s="21">
        <f t="shared" si="55"/>
        <v>35844.926920339123</v>
      </c>
      <c r="E366" s="21">
        <f t="shared" si="53"/>
        <v>11102.050194164944</v>
      </c>
      <c r="F366" s="21">
        <f t="shared" si="56"/>
        <v>-4984420.272155175</v>
      </c>
    </row>
    <row r="367" spans="1:6" x14ac:dyDescent="0.35">
      <c r="A367" s="17">
        <v>357</v>
      </c>
      <c r="B367" s="21">
        <f t="shared" si="57"/>
        <v>-4984420.272155175</v>
      </c>
      <c r="C367" s="21">
        <f t="shared" si="54"/>
        <v>-24922.101360775876</v>
      </c>
      <c r="D367" s="21">
        <f t="shared" si="55"/>
        <v>36024.151554940821</v>
      </c>
      <c r="E367" s="21">
        <f t="shared" si="53"/>
        <v>11102.050194164944</v>
      </c>
      <c r="F367" s="21">
        <f t="shared" si="56"/>
        <v>-5020444.4237101162</v>
      </c>
    </row>
    <row r="368" spans="1:6" x14ac:dyDescent="0.35">
      <c r="A368" s="17">
        <v>358</v>
      </c>
      <c r="B368" s="21">
        <f t="shared" si="57"/>
        <v>-5020444.4237101162</v>
      </c>
      <c r="C368" s="21">
        <f t="shared" si="54"/>
        <v>-25102.22211855058</v>
      </c>
      <c r="D368" s="21">
        <f t="shared" si="55"/>
        <v>36204.272312715526</v>
      </c>
      <c r="E368" s="21">
        <f t="shared" si="53"/>
        <v>11102.050194164944</v>
      </c>
      <c r="F368" s="21">
        <f t="shared" si="56"/>
        <v>-5056648.6960228318</v>
      </c>
    </row>
    <row r="369" spans="1:6" x14ac:dyDescent="0.35">
      <c r="A369" s="17">
        <v>359</v>
      </c>
      <c r="B369" s="21">
        <f t="shared" si="57"/>
        <v>-5056648.6960228318</v>
      </c>
      <c r="C369" s="21">
        <f t="shared" si="54"/>
        <v>-25283.243480114161</v>
      </c>
      <c r="D369" s="21">
        <f t="shared" si="55"/>
        <v>36385.293674279106</v>
      </c>
      <c r="E369" s="21">
        <f t="shared" si="53"/>
        <v>11102.050194164944</v>
      </c>
      <c r="F369" s="21">
        <f t="shared" si="56"/>
        <v>-5093033.9896971108</v>
      </c>
    </row>
    <row r="370" spans="1:6" x14ac:dyDescent="0.35">
      <c r="A370" s="17">
        <v>360</v>
      </c>
      <c r="B370" s="21">
        <f t="shared" si="57"/>
        <v>-5093033.9896971108</v>
      </c>
      <c r="C370" s="21">
        <f t="shared" si="54"/>
        <v>-25465.169948485553</v>
      </c>
      <c r="D370" s="21">
        <f t="shared" si="55"/>
        <v>36567.220142650498</v>
      </c>
      <c r="E370" s="21">
        <f t="shared" si="53"/>
        <v>11102.050194164944</v>
      </c>
      <c r="F370" s="21">
        <f t="shared" si="56"/>
        <v>-5129601.2098397613</v>
      </c>
    </row>
    <row r="372" spans="1:6" x14ac:dyDescent="0.35">
      <c r="E372" s="22"/>
    </row>
  </sheetData>
  <mergeCells count="2">
    <mergeCell ref="A9:F9"/>
    <mergeCell ref="H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</vt:lpstr>
      <vt:lpstr>Debt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Marc's mini laptop</dc:creator>
  <cp:lastModifiedBy>Marc's mini laptop</cp:lastModifiedBy>
  <dcterms:created xsi:type="dcterms:W3CDTF">2018-07-09T15:03:39Z</dcterms:created>
  <dcterms:modified xsi:type="dcterms:W3CDTF">2018-07-12T23:06:27Z</dcterms:modified>
</cp:coreProperties>
</file>